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25" windowHeight="7755"/>
  </bookViews>
  <sheets>
    <sheet name="Toelichting" sheetId="7" r:id="rId1"/>
    <sheet name="Invoer Maatregelenpakketten" sheetId="1" r:id="rId2"/>
    <sheet name="Uitkomst maatregelenpakketten" sheetId="2" r:id="rId3"/>
    <sheet name="Ervaringsgegevens Bouwkundig" sheetId="4" r:id="rId4"/>
    <sheet name="Ervaringsgegevens Water" sheetId="6" r:id="rId5"/>
  </sheets>
  <definedNames>
    <definedName name="_GoBack" localSheetId="3">'Ervaringsgegevens Bouwkundig'!$B$10</definedName>
    <definedName name="_GoBack" localSheetId="4">'Ervaringsgegevens Water'!#REF!</definedName>
  </definedNames>
  <calcPr calcId="145621"/>
</workbook>
</file>

<file path=xl/calcChain.xml><?xml version="1.0" encoding="utf-8"?>
<calcChain xmlns="http://schemas.openxmlformats.org/spreadsheetml/2006/main">
  <c r="BE86" i="1" l="1"/>
  <c r="BD86" i="1"/>
  <c r="BC86" i="1"/>
  <c r="BE12" i="1"/>
  <c r="BD12" i="1"/>
  <c r="BC12" i="1"/>
  <c r="M31" i="6"/>
  <c r="AJ86" i="1"/>
  <c r="AI86" i="1"/>
  <c r="AH86" i="1"/>
  <c r="AJ12" i="1"/>
  <c r="AI12" i="1"/>
  <c r="AH12" i="1"/>
  <c r="O86" i="1"/>
  <c r="N86" i="1"/>
  <c r="M86" i="1"/>
  <c r="F7" i="2"/>
  <c r="F24" i="2" s="1"/>
  <c r="E7" i="2"/>
  <c r="E24" i="2" s="1"/>
  <c r="BH13" i="1"/>
  <c r="BH14" i="1" s="1"/>
  <c r="BD14" i="1" s="1"/>
  <c r="AM13" i="1"/>
  <c r="D7" i="2"/>
  <c r="D24" i="2" s="1"/>
  <c r="O12" i="1"/>
  <c r="N12" i="1"/>
  <c r="M12" i="1"/>
  <c r="R13" i="1"/>
  <c r="R14" i="1" s="1"/>
  <c r="R15" i="1" s="1"/>
  <c r="R16" i="1" s="1"/>
  <c r="R17" i="1" s="1"/>
  <c r="R18" i="1" s="1"/>
  <c r="R19" i="1" s="1"/>
  <c r="R20" i="1" s="1"/>
  <c r="R21" i="1" s="1"/>
  <c r="R22" i="1" s="1"/>
  <c r="R23" i="1" s="1"/>
  <c r="R24" i="1" s="1"/>
  <c r="R25" i="1" s="1"/>
  <c r="R26" i="1" s="1"/>
  <c r="R27" i="1" s="1"/>
  <c r="R28" i="1" s="1"/>
  <c r="R29" i="1" s="1"/>
  <c r="R30" i="1" s="1"/>
  <c r="R31" i="1" s="1"/>
  <c r="R32" i="1" s="1"/>
  <c r="R33" i="1" s="1"/>
  <c r="R34" i="1" s="1"/>
  <c r="R35" i="1" s="1"/>
  <c r="R36" i="1" s="1"/>
  <c r="R37" i="1" s="1"/>
  <c r="R38" i="1" s="1"/>
  <c r="R39" i="1" s="1"/>
  <c r="R40" i="1" s="1"/>
  <c r="R41" i="1" s="1"/>
  <c r="R42" i="1" s="1"/>
  <c r="R43" i="1" s="1"/>
  <c r="R44" i="1" s="1"/>
  <c r="R45" i="1" s="1"/>
  <c r="R46" i="1" s="1"/>
  <c r="R47" i="1" s="1"/>
  <c r="R48" i="1" s="1"/>
  <c r="R49" i="1" s="1"/>
  <c r="R50" i="1" s="1"/>
  <c r="R51" i="1" s="1"/>
  <c r="R52" i="1" s="1"/>
  <c r="R53" i="1" s="1"/>
  <c r="R54" i="1" s="1"/>
  <c r="R55" i="1" s="1"/>
  <c r="R56" i="1" s="1"/>
  <c r="R57" i="1" s="1"/>
  <c r="R58" i="1" s="1"/>
  <c r="R59" i="1" s="1"/>
  <c r="R60" i="1" s="1"/>
  <c r="R61" i="1" s="1"/>
  <c r="R62" i="1" s="1"/>
  <c r="R63" i="1" s="1"/>
  <c r="R64" i="1" s="1"/>
  <c r="R65" i="1" s="1"/>
  <c r="R66" i="1" s="1"/>
  <c r="R67" i="1" s="1"/>
  <c r="R68" i="1" s="1"/>
  <c r="R69" i="1" s="1"/>
  <c r="R70" i="1" s="1"/>
  <c r="R71" i="1" s="1"/>
  <c r="BD13" i="1" l="1"/>
  <c r="BE14" i="1"/>
  <c r="P12" i="1"/>
  <c r="BC14" i="1"/>
  <c r="BF14" i="1" s="1"/>
  <c r="BE13" i="1"/>
  <c r="BC13" i="1"/>
  <c r="BF86" i="1"/>
  <c r="BF12" i="1"/>
  <c r="R72" i="1"/>
  <c r="O71" i="1"/>
  <c r="M71" i="1"/>
  <c r="N17" i="1"/>
  <c r="M20" i="1"/>
  <c r="O22" i="1"/>
  <c r="N25" i="1"/>
  <c r="M28" i="1"/>
  <c r="N29" i="1"/>
  <c r="M32" i="1"/>
  <c r="O34" i="1"/>
  <c r="N37" i="1"/>
  <c r="O38" i="1"/>
  <c r="N41" i="1"/>
  <c r="M44" i="1"/>
  <c r="O46" i="1"/>
  <c r="N49" i="1"/>
  <c r="M52" i="1"/>
  <c r="O54" i="1"/>
  <c r="N57" i="1"/>
  <c r="M60" i="1"/>
  <c r="O62" i="1"/>
  <c r="N65" i="1"/>
  <c r="M68" i="1"/>
  <c r="AM14" i="1"/>
  <c r="AJ13" i="1"/>
  <c r="AI13" i="1"/>
  <c r="AH13" i="1"/>
  <c r="M16" i="1"/>
  <c r="O18" i="1"/>
  <c r="N21" i="1"/>
  <c r="M24" i="1"/>
  <c r="O26" i="1"/>
  <c r="O30" i="1"/>
  <c r="N33" i="1"/>
  <c r="M36" i="1"/>
  <c r="M40" i="1"/>
  <c r="O42" i="1"/>
  <c r="N45" i="1"/>
  <c r="M48" i="1"/>
  <c r="O50" i="1"/>
  <c r="N53" i="1"/>
  <c r="M56" i="1"/>
  <c r="O58" i="1"/>
  <c r="N61" i="1"/>
  <c r="M64" i="1"/>
  <c r="O66" i="1"/>
  <c r="N69" i="1"/>
  <c r="O70" i="1"/>
  <c r="N16" i="1"/>
  <c r="O17" i="1"/>
  <c r="M19" i="1"/>
  <c r="N20" i="1"/>
  <c r="O21" i="1"/>
  <c r="M23" i="1"/>
  <c r="N24" i="1"/>
  <c r="O25" i="1"/>
  <c r="M27" i="1"/>
  <c r="N28" i="1"/>
  <c r="O29" i="1"/>
  <c r="M31" i="1"/>
  <c r="N32" i="1"/>
  <c r="O33" i="1"/>
  <c r="M35" i="1"/>
  <c r="N36" i="1"/>
  <c r="O37" i="1"/>
  <c r="M39" i="1"/>
  <c r="N40" i="1"/>
  <c r="O41" i="1"/>
  <c r="M43" i="1"/>
  <c r="N44" i="1"/>
  <c r="O45" i="1"/>
  <c r="M47" i="1"/>
  <c r="N48" i="1"/>
  <c r="O49" i="1"/>
  <c r="M51" i="1"/>
  <c r="N52" i="1"/>
  <c r="O53" i="1"/>
  <c r="M55" i="1"/>
  <c r="N56" i="1"/>
  <c r="O57" i="1"/>
  <c r="M59" i="1"/>
  <c r="N60" i="1"/>
  <c r="O61" i="1"/>
  <c r="M63" i="1"/>
  <c r="N64" i="1"/>
  <c r="O65" i="1"/>
  <c r="M67" i="1"/>
  <c r="N68" i="1"/>
  <c r="O69" i="1"/>
  <c r="N71" i="1"/>
  <c r="O16" i="1"/>
  <c r="M18" i="1"/>
  <c r="N19" i="1"/>
  <c r="O20" i="1"/>
  <c r="M22" i="1"/>
  <c r="N23" i="1"/>
  <c r="O24" i="1"/>
  <c r="M26" i="1"/>
  <c r="P26" i="1" s="1"/>
  <c r="N27" i="1"/>
  <c r="O28" i="1"/>
  <c r="M30" i="1"/>
  <c r="N31" i="1"/>
  <c r="O32" i="1"/>
  <c r="M34" i="1"/>
  <c r="N35" i="1"/>
  <c r="O36" i="1"/>
  <c r="M38" i="1"/>
  <c r="N39" i="1"/>
  <c r="O40" i="1"/>
  <c r="M42" i="1"/>
  <c r="P42" i="1" s="1"/>
  <c r="N43" i="1"/>
  <c r="O44" i="1"/>
  <c r="M46" i="1"/>
  <c r="N47" i="1"/>
  <c r="O48" i="1"/>
  <c r="M50" i="1"/>
  <c r="N51" i="1"/>
  <c r="O52" i="1"/>
  <c r="M54" i="1"/>
  <c r="N55" i="1"/>
  <c r="O56" i="1"/>
  <c r="M58" i="1"/>
  <c r="P58" i="1" s="1"/>
  <c r="N59" i="1"/>
  <c r="O60" i="1"/>
  <c r="M62" i="1"/>
  <c r="N63" i="1"/>
  <c r="O64" i="1"/>
  <c r="M66" i="1"/>
  <c r="N67" i="1"/>
  <c r="O68" i="1"/>
  <c r="M70" i="1"/>
  <c r="M17" i="1"/>
  <c r="N18" i="1"/>
  <c r="O19" i="1"/>
  <c r="M21" i="1"/>
  <c r="N22" i="1"/>
  <c r="O23" i="1"/>
  <c r="M25" i="1"/>
  <c r="P25" i="1" s="1"/>
  <c r="N26" i="1"/>
  <c r="O27" i="1"/>
  <c r="M29" i="1"/>
  <c r="N30" i="1"/>
  <c r="O31" i="1"/>
  <c r="M33" i="1"/>
  <c r="N34" i="1"/>
  <c r="O35" i="1"/>
  <c r="M37" i="1"/>
  <c r="P37" i="1" s="1"/>
  <c r="N38" i="1"/>
  <c r="O39" i="1"/>
  <c r="M41" i="1"/>
  <c r="P41" i="1" s="1"/>
  <c r="N42" i="1"/>
  <c r="O43" i="1"/>
  <c r="M45" i="1"/>
  <c r="N46" i="1"/>
  <c r="O47" i="1"/>
  <c r="M49" i="1"/>
  <c r="N50" i="1"/>
  <c r="O51" i="1"/>
  <c r="M53" i="1"/>
  <c r="P53" i="1" s="1"/>
  <c r="N54" i="1"/>
  <c r="O55" i="1"/>
  <c r="M57" i="1"/>
  <c r="P57" i="1" s="1"/>
  <c r="N58" i="1"/>
  <c r="O59" i="1"/>
  <c r="M61" i="1"/>
  <c r="N62" i="1"/>
  <c r="O63" i="1"/>
  <c r="M65" i="1"/>
  <c r="N66" i="1"/>
  <c r="O67" i="1"/>
  <c r="M69" i="1"/>
  <c r="P69" i="1" s="1"/>
  <c r="N70" i="1"/>
  <c r="P86" i="1"/>
  <c r="AK86" i="1"/>
  <c r="AK12" i="1"/>
  <c r="M14" i="1"/>
  <c r="N15" i="1"/>
  <c r="O13" i="1"/>
  <c r="M15" i="1"/>
  <c r="N13" i="1"/>
  <c r="O14" i="1"/>
  <c r="M13" i="1"/>
  <c r="P13" i="1" s="1"/>
  <c r="N14" i="1"/>
  <c r="O15" i="1"/>
  <c r="BH15" i="1"/>
  <c r="AM15" i="1"/>
  <c r="P14" i="1" l="1"/>
  <c r="P65" i="1"/>
  <c r="P49" i="1"/>
  <c r="P33" i="1"/>
  <c r="P17" i="1"/>
  <c r="P66" i="1"/>
  <c r="P50" i="1"/>
  <c r="P34" i="1"/>
  <c r="P18" i="1"/>
  <c r="BF13" i="1"/>
  <c r="BH16" i="1"/>
  <c r="BE15" i="1"/>
  <c r="BC15" i="1"/>
  <c r="BD15" i="1"/>
  <c r="P21" i="1"/>
  <c r="P61" i="1"/>
  <c r="P45" i="1"/>
  <c r="P29" i="1"/>
  <c r="AM16" i="1"/>
  <c r="AM17" i="1" s="1"/>
  <c r="AH15" i="1"/>
  <c r="AJ15" i="1"/>
  <c r="AI15" i="1"/>
  <c r="P15" i="1"/>
  <c r="P70" i="1"/>
  <c r="P54" i="1"/>
  <c r="P38" i="1"/>
  <c r="P22" i="1"/>
  <c r="P67" i="1"/>
  <c r="P51" i="1"/>
  <c r="P35" i="1"/>
  <c r="P19" i="1"/>
  <c r="P48" i="1"/>
  <c r="P36" i="1"/>
  <c r="P24" i="1"/>
  <c r="AK13" i="1"/>
  <c r="P68" i="1"/>
  <c r="P28" i="1"/>
  <c r="P55" i="1"/>
  <c r="P39" i="1"/>
  <c r="P23" i="1"/>
  <c r="P56" i="1"/>
  <c r="P44" i="1"/>
  <c r="P71" i="1"/>
  <c r="P62" i="1"/>
  <c r="P46" i="1"/>
  <c r="P30" i="1"/>
  <c r="P59" i="1"/>
  <c r="P43" i="1"/>
  <c r="P27" i="1"/>
  <c r="P64" i="1"/>
  <c r="P52" i="1"/>
  <c r="P32" i="1"/>
  <c r="P63" i="1"/>
  <c r="P47" i="1"/>
  <c r="P31" i="1"/>
  <c r="P40" i="1"/>
  <c r="P16" i="1"/>
  <c r="AJ14" i="1"/>
  <c r="AI14" i="1"/>
  <c r="AH14" i="1"/>
  <c r="P60" i="1"/>
  <c r="P20" i="1"/>
  <c r="R73" i="1"/>
  <c r="N72" i="1"/>
  <c r="O72" i="1"/>
  <c r="M72" i="1"/>
  <c r="BH17" i="1"/>
  <c r="BF15" i="1" l="1"/>
  <c r="BH18" i="1"/>
  <c r="BH19" i="1" s="1"/>
  <c r="BC17" i="1"/>
  <c r="BD17" i="1"/>
  <c r="BE17" i="1"/>
  <c r="BD16" i="1"/>
  <c r="BE16" i="1"/>
  <c r="BC16" i="1"/>
  <c r="R74" i="1"/>
  <c r="M73" i="1"/>
  <c r="O73" i="1"/>
  <c r="N73" i="1"/>
  <c r="AI16" i="1"/>
  <c r="AH16" i="1"/>
  <c r="AJ16" i="1"/>
  <c r="P72" i="1"/>
  <c r="AM18" i="1"/>
  <c r="AJ17" i="1"/>
  <c r="AI17" i="1"/>
  <c r="AH17" i="1"/>
  <c r="AK14" i="1"/>
  <c r="AK15" i="1"/>
  <c r="AK16" i="1" l="1"/>
  <c r="BH20" i="1"/>
  <c r="BE19" i="1"/>
  <c r="BC19" i="1"/>
  <c r="BD19" i="1"/>
  <c r="BF17" i="1"/>
  <c r="BF16" i="1"/>
  <c r="BD18" i="1"/>
  <c r="BC18" i="1"/>
  <c r="BE18" i="1"/>
  <c r="R75" i="1"/>
  <c r="N74" i="1"/>
  <c r="O74" i="1"/>
  <c r="M74" i="1"/>
  <c r="AJ18" i="1"/>
  <c r="AI18" i="1"/>
  <c r="AH18" i="1"/>
  <c r="AM19" i="1"/>
  <c r="AK17" i="1"/>
  <c r="P73" i="1"/>
  <c r="BH21" i="1"/>
  <c r="BH22" i="1" l="1"/>
  <c r="BC21" i="1"/>
  <c r="BD21" i="1"/>
  <c r="BE21" i="1"/>
  <c r="BD20" i="1"/>
  <c r="BE20" i="1"/>
  <c r="BC20" i="1"/>
  <c r="BF18" i="1"/>
  <c r="BF19" i="1"/>
  <c r="AM20" i="1"/>
  <c r="AH19" i="1"/>
  <c r="AJ19" i="1"/>
  <c r="AI19" i="1"/>
  <c r="AK18" i="1"/>
  <c r="R76" i="1"/>
  <c r="O75" i="1"/>
  <c r="M75" i="1"/>
  <c r="N75" i="1"/>
  <c r="P74" i="1"/>
  <c r="BD22" i="1" l="1"/>
  <c r="BC22" i="1"/>
  <c r="BE22" i="1"/>
  <c r="BF21" i="1"/>
  <c r="BF20" i="1"/>
  <c r="BH23" i="1"/>
  <c r="AK19" i="1"/>
  <c r="R77" i="1"/>
  <c r="N76" i="1"/>
  <c r="O76" i="1"/>
  <c r="M76" i="1"/>
  <c r="P75" i="1"/>
  <c r="AI20" i="1"/>
  <c r="AH20" i="1"/>
  <c r="AJ20" i="1"/>
  <c r="AM21" i="1"/>
  <c r="BF22" i="1" l="1"/>
  <c r="BH24" i="1"/>
  <c r="BE23" i="1"/>
  <c r="BC23" i="1"/>
  <c r="BD23" i="1"/>
  <c r="R78" i="1"/>
  <c r="M77" i="1"/>
  <c r="O77" i="1"/>
  <c r="N77" i="1"/>
  <c r="AM22" i="1"/>
  <c r="AJ21" i="1"/>
  <c r="AI21" i="1"/>
  <c r="AH21" i="1"/>
  <c r="AK20" i="1"/>
  <c r="P76" i="1"/>
  <c r="BF23" i="1" l="1"/>
  <c r="BC24" i="1"/>
  <c r="BD24" i="1"/>
  <c r="BE24" i="1"/>
  <c r="BH25" i="1"/>
  <c r="AK21" i="1"/>
  <c r="P77" i="1"/>
  <c r="AJ22" i="1"/>
  <c r="AI22" i="1"/>
  <c r="AH22" i="1"/>
  <c r="AM23" i="1"/>
  <c r="R79" i="1"/>
  <c r="N78" i="1"/>
  <c r="M78" i="1"/>
  <c r="O78" i="1"/>
  <c r="BF24" i="1" l="1"/>
  <c r="BH26" i="1"/>
  <c r="BC25" i="1"/>
  <c r="BE25" i="1"/>
  <c r="BD25" i="1"/>
  <c r="R80" i="1"/>
  <c r="O79" i="1"/>
  <c r="N79" i="1"/>
  <c r="M79" i="1"/>
  <c r="AM24" i="1"/>
  <c r="AH23" i="1"/>
  <c r="AI23" i="1"/>
  <c r="AJ23" i="1"/>
  <c r="P78" i="1"/>
  <c r="AK22" i="1"/>
  <c r="BF25" i="1" l="1"/>
  <c r="BD26" i="1"/>
  <c r="BE26" i="1"/>
  <c r="BC26" i="1"/>
  <c r="BH27" i="1"/>
  <c r="AJ24" i="1"/>
  <c r="AI24" i="1"/>
  <c r="AH24" i="1"/>
  <c r="AM25" i="1"/>
  <c r="R81" i="1"/>
  <c r="O80" i="1"/>
  <c r="N80" i="1"/>
  <c r="M80" i="1"/>
  <c r="P79" i="1"/>
  <c r="AK23" i="1"/>
  <c r="BH28" i="1" l="1"/>
  <c r="BE27" i="1"/>
  <c r="BC27" i="1"/>
  <c r="BD27" i="1"/>
  <c r="AK24" i="1"/>
  <c r="BF26" i="1"/>
  <c r="P80" i="1"/>
  <c r="AM26" i="1"/>
  <c r="AI25" i="1"/>
  <c r="AH25" i="1"/>
  <c r="AJ25" i="1"/>
  <c r="R82" i="1"/>
  <c r="M81" i="1"/>
  <c r="O81" i="1"/>
  <c r="N81" i="1"/>
  <c r="BF27" i="1" l="1"/>
  <c r="BD28" i="1"/>
  <c r="BE28" i="1"/>
  <c r="BC28" i="1"/>
  <c r="BH29" i="1"/>
  <c r="AK25" i="1"/>
  <c r="P81" i="1"/>
  <c r="R83" i="1"/>
  <c r="N82" i="1"/>
  <c r="M82" i="1"/>
  <c r="O82" i="1"/>
  <c r="AI26" i="1"/>
  <c r="AH26" i="1"/>
  <c r="AJ26" i="1"/>
  <c r="AM27" i="1"/>
  <c r="BF28" i="1" l="1"/>
  <c r="BH30" i="1"/>
  <c r="BC29" i="1"/>
  <c r="BE29" i="1"/>
  <c r="BD29" i="1"/>
  <c r="R84" i="1"/>
  <c r="O83" i="1"/>
  <c r="N83" i="1"/>
  <c r="M83" i="1"/>
  <c r="P82" i="1"/>
  <c r="AM28" i="1"/>
  <c r="AI27" i="1"/>
  <c r="AH27" i="1"/>
  <c r="AJ27" i="1"/>
  <c r="AK26" i="1"/>
  <c r="BD30" i="1" l="1"/>
  <c r="BE30" i="1"/>
  <c r="BC30" i="1"/>
  <c r="BH31" i="1"/>
  <c r="BF29" i="1"/>
  <c r="AK27" i="1"/>
  <c r="P83" i="1"/>
  <c r="AH28" i="1"/>
  <c r="AJ28" i="1"/>
  <c r="AI28" i="1"/>
  <c r="AM29" i="1"/>
  <c r="R85" i="1"/>
  <c r="O84" i="1"/>
  <c r="N84" i="1"/>
  <c r="M84" i="1"/>
  <c r="BF30" i="1" l="1"/>
  <c r="BH32" i="1"/>
  <c r="BE31" i="1"/>
  <c r="BC31" i="1"/>
  <c r="BD31" i="1"/>
  <c r="P84" i="1"/>
  <c r="AK28" i="1"/>
  <c r="R87" i="1"/>
  <c r="M85" i="1"/>
  <c r="O85" i="1"/>
  <c r="N85" i="1"/>
  <c r="AM30" i="1"/>
  <c r="AI29" i="1"/>
  <c r="AH29" i="1"/>
  <c r="AJ29" i="1"/>
  <c r="BC32" i="1" l="1"/>
  <c r="BD32" i="1"/>
  <c r="BE32" i="1"/>
  <c r="BH33" i="1"/>
  <c r="AK29" i="1"/>
  <c r="BF31" i="1"/>
  <c r="P85" i="1"/>
  <c r="AJ30" i="1"/>
  <c r="AI30" i="1"/>
  <c r="AH30" i="1"/>
  <c r="AM31" i="1"/>
  <c r="R88" i="1"/>
  <c r="O87" i="1"/>
  <c r="N87" i="1"/>
  <c r="M87" i="1"/>
  <c r="BF32" i="1" l="1"/>
  <c r="BH34" i="1"/>
  <c r="BC33" i="1"/>
  <c r="BE33" i="1"/>
  <c r="BD33" i="1"/>
  <c r="AK30" i="1"/>
  <c r="R89" i="1"/>
  <c r="O88" i="1"/>
  <c r="N88" i="1"/>
  <c r="M88" i="1"/>
  <c r="P87" i="1"/>
  <c r="AM32" i="1"/>
  <c r="AH31" i="1"/>
  <c r="AJ31" i="1"/>
  <c r="AI31" i="1"/>
  <c r="BF33" i="1" l="1"/>
  <c r="BD34" i="1"/>
  <c r="BE34" i="1"/>
  <c r="BC34" i="1"/>
  <c r="BH35" i="1"/>
  <c r="AI32" i="1"/>
  <c r="AH32" i="1"/>
  <c r="AJ32" i="1"/>
  <c r="AM33" i="1"/>
  <c r="R90" i="1"/>
  <c r="M89" i="1"/>
  <c r="O89" i="1"/>
  <c r="N89" i="1"/>
  <c r="AK31" i="1"/>
  <c r="P88" i="1"/>
  <c r="BH36" i="1" l="1"/>
  <c r="BE35" i="1"/>
  <c r="BC35" i="1"/>
  <c r="BD35" i="1"/>
  <c r="P89" i="1"/>
  <c r="BF34" i="1"/>
  <c r="AM34" i="1"/>
  <c r="AI33" i="1"/>
  <c r="AH33" i="1"/>
  <c r="AJ33" i="1"/>
  <c r="AK32" i="1"/>
  <c r="R91" i="1"/>
  <c r="N90" i="1"/>
  <c r="M90" i="1"/>
  <c r="O90" i="1"/>
  <c r="AK33" i="1" l="1"/>
  <c r="BF35" i="1"/>
  <c r="BD36" i="1"/>
  <c r="BE36" i="1"/>
  <c r="BC36" i="1"/>
  <c r="BH37" i="1"/>
  <c r="P90" i="1"/>
  <c r="R92" i="1"/>
  <c r="O91" i="1"/>
  <c r="N91" i="1"/>
  <c r="M91" i="1"/>
  <c r="AH34" i="1"/>
  <c r="AJ34" i="1"/>
  <c r="AI34" i="1"/>
  <c r="AM35" i="1"/>
  <c r="BF36" i="1" l="1"/>
  <c r="BH38" i="1"/>
  <c r="BC37" i="1"/>
  <c r="BD37" i="1"/>
  <c r="BE37" i="1"/>
  <c r="AK34" i="1"/>
  <c r="R93" i="1"/>
  <c r="O92" i="1"/>
  <c r="N92" i="1"/>
  <c r="M92" i="1"/>
  <c r="AM36" i="1"/>
  <c r="AI35" i="1"/>
  <c r="AH35" i="1"/>
  <c r="AJ35" i="1"/>
  <c r="P91" i="1"/>
  <c r="BD38" i="1" l="1"/>
  <c r="BE38" i="1"/>
  <c r="BC38" i="1"/>
  <c r="BH39" i="1"/>
  <c r="BF37" i="1"/>
  <c r="AK35" i="1"/>
  <c r="AJ36" i="1"/>
  <c r="AI36" i="1"/>
  <c r="AH36" i="1"/>
  <c r="AM37" i="1"/>
  <c r="R94" i="1"/>
  <c r="M93" i="1"/>
  <c r="O93" i="1"/>
  <c r="N93" i="1"/>
  <c r="P92" i="1"/>
  <c r="BF38" i="1" l="1"/>
  <c r="BH40" i="1"/>
  <c r="BE39" i="1"/>
  <c r="BC39" i="1"/>
  <c r="BD39" i="1"/>
  <c r="P93" i="1"/>
  <c r="AK36" i="1"/>
  <c r="R95" i="1"/>
  <c r="N94" i="1"/>
  <c r="M94" i="1"/>
  <c r="O94" i="1"/>
  <c r="AM38" i="1"/>
  <c r="AH37" i="1"/>
  <c r="AI37" i="1"/>
  <c r="AJ37" i="1"/>
  <c r="AK37" i="1" l="1"/>
  <c r="BC40" i="1"/>
  <c r="BD40" i="1"/>
  <c r="BE40" i="1"/>
  <c r="BH41" i="1"/>
  <c r="BF39" i="1"/>
  <c r="P94" i="1"/>
  <c r="AI38" i="1"/>
  <c r="AH38" i="1"/>
  <c r="AJ38" i="1"/>
  <c r="AM39" i="1"/>
  <c r="R96" i="1"/>
  <c r="O95" i="1"/>
  <c r="N95" i="1"/>
  <c r="M95" i="1"/>
  <c r="BF40" i="1" l="1"/>
  <c r="BH42" i="1"/>
  <c r="BC41" i="1"/>
  <c r="BD41" i="1"/>
  <c r="BE41" i="1"/>
  <c r="AK38" i="1"/>
  <c r="R97" i="1"/>
  <c r="O96" i="1"/>
  <c r="N96" i="1"/>
  <c r="M96" i="1"/>
  <c r="P95" i="1"/>
  <c r="AM40" i="1"/>
  <c r="AI39" i="1"/>
  <c r="AH39" i="1"/>
  <c r="AJ39" i="1"/>
  <c r="BD42" i="1" l="1"/>
  <c r="BE42" i="1"/>
  <c r="BC42" i="1"/>
  <c r="BH43" i="1"/>
  <c r="BF41" i="1"/>
  <c r="AK39" i="1"/>
  <c r="P96" i="1"/>
  <c r="AH40" i="1"/>
  <c r="AJ40" i="1"/>
  <c r="AI40" i="1"/>
  <c r="AM41" i="1"/>
  <c r="M97" i="1"/>
  <c r="O97" i="1"/>
  <c r="O99" i="1" s="1"/>
  <c r="O10" i="1" s="1"/>
  <c r="D14" i="2" s="1"/>
  <c r="D31" i="2" s="1"/>
  <c r="N97" i="1"/>
  <c r="N99" i="1" s="1"/>
  <c r="N10" i="1" s="1"/>
  <c r="D11" i="2" s="1"/>
  <c r="D28" i="2" s="1"/>
  <c r="BF42" i="1" l="1"/>
  <c r="BH44" i="1"/>
  <c r="BE43" i="1"/>
  <c r="BC43" i="1"/>
  <c r="BD43" i="1"/>
  <c r="AK40" i="1"/>
  <c r="P97" i="1"/>
  <c r="M99" i="1"/>
  <c r="AM42" i="1"/>
  <c r="AI41" i="1"/>
  <c r="AH41" i="1"/>
  <c r="AJ41" i="1"/>
  <c r="BF43" i="1" l="1"/>
  <c r="BC44" i="1"/>
  <c r="BD44" i="1"/>
  <c r="BE44" i="1"/>
  <c r="BH45" i="1"/>
  <c r="AJ42" i="1"/>
  <c r="AI42" i="1"/>
  <c r="AH42" i="1"/>
  <c r="AM43" i="1"/>
  <c r="P99" i="1"/>
  <c r="P10" i="1" s="1"/>
  <c r="D16" i="2" s="1"/>
  <c r="D33" i="2" s="1"/>
  <c r="M10" i="1"/>
  <c r="D9" i="2" s="1"/>
  <c r="AK41" i="1"/>
  <c r="BH46" i="1" l="1"/>
  <c r="BC45" i="1"/>
  <c r="BD45" i="1"/>
  <c r="BE45" i="1"/>
  <c r="BF44" i="1"/>
  <c r="AK42" i="1"/>
  <c r="AM44" i="1"/>
  <c r="AH43" i="1"/>
  <c r="AI43" i="1"/>
  <c r="AJ43" i="1"/>
  <c r="D26" i="2"/>
  <c r="D12" i="2"/>
  <c r="D29" i="2" s="1"/>
  <c r="BD46" i="1" l="1"/>
  <c r="BE46" i="1"/>
  <c r="BC46" i="1"/>
  <c r="BH47" i="1"/>
  <c r="BF45" i="1"/>
  <c r="AK43" i="1"/>
  <c r="AJ44" i="1"/>
  <c r="AI44" i="1"/>
  <c r="AH44" i="1"/>
  <c r="AM45" i="1"/>
  <c r="BF46" i="1" l="1"/>
  <c r="BH48" i="1"/>
  <c r="BE47" i="1"/>
  <c r="BC47" i="1"/>
  <c r="BD47" i="1"/>
  <c r="AK44" i="1"/>
  <c r="AM46" i="1"/>
  <c r="AI45" i="1"/>
  <c r="AH45" i="1"/>
  <c r="AJ45" i="1"/>
  <c r="BF47" i="1" l="1"/>
  <c r="BC48" i="1"/>
  <c r="BD48" i="1"/>
  <c r="BE48" i="1"/>
  <c r="BH49" i="1"/>
  <c r="AK45" i="1"/>
  <c r="AI46" i="1"/>
  <c r="AH46" i="1"/>
  <c r="AJ46" i="1"/>
  <c r="AM47" i="1"/>
  <c r="BF48" i="1" l="1"/>
  <c r="AK46" i="1"/>
  <c r="BH50" i="1"/>
  <c r="BC49" i="1"/>
  <c r="BD49" i="1"/>
  <c r="BE49" i="1"/>
  <c r="AM48" i="1"/>
  <c r="AI47" i="1"/>
  <c r="AH47" i="1"/>
  <c r="AJ47" i="1"/>
  <c r="AK47" i="1" l="1"/>
  <c r="BD50" i="1"/>
  <c r="BE50" i="1"/>
  <c r="BC50" i="1"/>
  <c r="BH51" i="1"/>
  <c r="BF49" i="1"/>
  <c r="AH48" i="1"/>
  <c r="AJ48" i="1"/>
  <c r="AI48" i="1"/>
  <c r="AM49" i="1"/>
  <c r="BH52" i="1" l="1"/>
  <c r="BE51" i="1"/>
  <c r="BC51" i="1"/>
  <c r="BD51" i="1"/>
  <c r="BF50" i="1"/>
  <c r="AM50" i="1"/>
  <c r="AI49" i="1"/>
  <c r="AH49" i="1"/>
  <c r="AJ49" i="1"/>
  <c r="AK48" i="1"/>
  <c r="AK49" i="1" l="1"/>
  <c r="BC52" i="1"/>
  <c r="BD52" i="1"/>
  <c r="BE52" i="1"/>
  <c r="BH53" i="1"/>
  <c r="BF51" i="1"/>
  <c r="AJ50" i="1"/>
  <c r="AI50" i="1"/>
  <c r="AH50" i="1"/>
  <c r="AM51" i="1"/>
  <c r="AK50" i="1" l="1"/>
  <c r="BH54" i="1"/>
  <c r="BC53" i="1"/>
  <c r="BD53" i="1"/>
  <c r="BE53" i="1"/>
  <c r="BF52" i="1"/>
  <c r="AM52" i="1"/>
  <c r="AH51" i="1"/>
  <c r="AI51" i="1"/>
  <c r="AJ51" i="1"/>
  <c r="BD54" i="1" l="1"/>
  <c r="BE54" i="1"/>
  <c r="BC54" i="1"/>
  <c r="BH55" i="1"/>
  <c r="BF53" i="1"/>
  <c r="AK51" i="1"/>
  <c r="AJ52" i="1"/>
  <c r="AI52" i="1"/>
  <c r="AH52" i="1"/>
  <c r="AM53" i="1"/>
  <c r="BH56" i="1" l="1"/>
  <c r="BE55" i="1"/>
  <c r="BC55" i="1"/>
  <c r="BD55" i="1"/>
  <c r="BF54" i="1"/>
  <c r="AK52" i="1"/>
  <c r="AM54" i="1"/>
  <c r="AI53" i="1"/>
  <c r="AH53" i="1"/>
  <c r="AJ53" i="1"/>
  <c r="BC56" i="1" l="1"/>
  <c r="BD56" i="1"/>
  <c r="BE56" i="1"/>
  <c r="BH57" i="1"/>
  <c r="BF55" i="1"/>
  <c r="AK53" i="1"/>
  <c r="AI54" i="1"/>
  <c r="AH54" i="1"/>
  <c r="AJ54" i="1"/>
  <c r="AM55" i="1"/>
  <c r="AK54" i="1" l="1"/>
  <c r="BH58" i="1"/>
  <c r="BC57" i="1"/>
  <c r="BD57" i="1"/>
  <c r="BE57" i="1"/>
  <c r="BF56" i="1"/>
  <c r="AM56" i="1"/>
  <c r="AI55" i="1"/>
  <c r="AH55" i="1"/>
  <c r="AJ55" i="1"/>
  <c r="AK55" i="1" l="1"/>
  <c r="BD58" i="1"/>
  <c r="BE58" i="1"/>
  <c r="BC58" i="1"/>
  <c r="BH59" i="1"/>
  <c r="BF57" i="1"/>
  <c r="AH56" i="1"/>
  <c r="AJ56" i="1"/>
  <c r="AI56" i="1"/>
  <c r="AM57" i="1"/>
  <c r="BH60" i="1" l="1"/>
  <c r="BE59" i="1"/>
  <c r="BC59" i="1"/>
  <c r="BD59" i="1"/>
  <c r="BF58" i="1"/>
  <c r="AM58" i="1"/>
  <c r="AI57" i="1"/>
  <c r="AH57" i="1"/>
  <c r="AJ57" i="1"/>
  <c r="AK56" i="1"/>
  <c r="AK57" i="1" l="1"/>
  <c r="BC60" i="1"/>
  <c r="BD60" i="1"/>
  <c r="BE60" i="1"/>
  <c r="BH61" i="1"/>
  <c r="BF59" i="1"/>
  <c r="AJ58" i="1"/>
  <c r="AI58" i="1"/>
  <c r="AH58" i="1"/>
  <c r="AM59" i="1"/>
  <c r="BH62" i="1" l="1"/>
  <c r="BC61" i="1"/>
  <c r="BD61" i="1"/>
  <c r="BE61" i="1"/>
  <c r="AK58" i="1"/>
  <c r="BF60" i="1"/>
  <c r="AM60" i="1"/>
  <c r="AH59" i="1"/>
  <c r="AI59" i="1"/>
  <c r="AJ59" i="1"/>
  <c r="BF61" i="1" l="1"/>
  <c r="BD62" i="1"/>
  <c r="BE62" i="1"/>
  <c r="BC62" i="1"/>
  <c r="BH63" i="1"/>
  <c r="AK59" i="1"/>
  <c r="AJ60" i="1"/>
  <c r="AI60" i="1"/>
  <c r="AH60" i="1"/>
  <c r="AM61" i="1"/>
  <c r="BF62" i="1" l="1"/>
  <c r="BH64" i="1"/>
  <c r="BE63" i="1"/>
  <c r="BC63" i="1"/>
  <c r="BD63" i="1"/>
  <c r="AK60" i="1"/>
  <c r="AM62" i="1"/>
  <c r="AI61" i="1"/>
  <c r="AH61" i="1"/>
  <c r="AJ61" i="1"/>
  <c r="BC64" i="1" l="1"/>
  <c r="BD64" i="1"/>
  <c r="BE64" i="1"/>
  <c r="BH65" i="1"/>
  <c r="BF63" i="1"/>
  <c r="AK61" i="1"/>
  <c r="AI62" i="1"/>
  <c r="AH62" i="1"/>
  <c r="AJ62" i="1"/>
  <c r="AM63" i="1"/>
  <c r="BF64" i="1" l="1"/>
  <c r="BH66" i="1"/>
  <c r="BC65" i="1"/>
  <c r="BD65" i="1"/>
  <c r="BE65" i="1"/>
  <c r="AK62" i="1"/>
  <c r="AM64" i="1"/>
  <c r="AI63" i="1"/>
  <c r="AH63" i="1"/>
  <c r="AJ63" i="1"/>
  <c r="BF65" i="1" l="1"/>
  <c r="BD66" i="1"/>
  <c r="BE66" i="1"/>
  <c r="BC66" i="1"/>
  <c r="BH67" i="1"/>
  <c r="AK63" i="1"/>
  <c r="AH64" i="1"/>
  <c r="AJ64" i="1"/>
  <c r="AI64" i="1"/>
  <c r="AM65" i="1"/>
  <c r="BF66" i="1" l="1"/>
  <c r="BH68" i="1"/>
  <c r="BE67" i="1"/>
  <c r="BC67" i="1"/>
  <c r="BD67" i="1"/>
  <c r="AM66" i="1"/>
  <c r="AI65" i="1"/>
  <c r="AH65" i="1"/>
  <c r="AJ65" i="1"/>
  <c r="AK64" i="1"/>
  <c r="BC68" i="1" l="1"/>
  <c r="BD68" i="1"/>
  <c r="BE68" i="1"/>
  <c r="BH69" i="1"/>
  <c r="AK65" i="1"/>
  <c r="BF67" i="1"/>
  <c r="AJ66" i="1"/>
  <c r="AI66" i="1"/>
  <c r="AH66" i="1"/>
  <c r="AM67" i="1"/>
  <c r="AK66" i="1" l="1"/>
  <c r="BF68" i="1"/>
  <c r="BH70" i="1"/>
  <c r="BC69" i="1"/>
  <c r="BD69" i="1"/>
  <c r="BE69" i="1"/>
  <c r="AM68" i="1"/>
  <c r="AH67" i="1"/>
  <c r="AJ67" i="1"/>
  <c r="AI67" i="1"/>
  <c r="BF69" i="1" l="1"/>
  <c r="BD70" i="1"/>
  <c r="BE70" i="1"/>
  <c r="BC70" i="1"/>
  <c r="BH71" i="1"/>
  <c r="AK67" i="1"/>
  <c r="AI68" i="1"/>
  <c r="AH68" i="1"/>
  <c r="AJ68" i="1"/>
  <c r="AM69" i="1"/>
  <c r="BH72" i="1" l="1"/>
  <c r="BE71" i="1"/>
  <c r="BC71" i="1"/>
  <c r="BD71" i="1"/>
  <c r="AK68" i="1"/>
  <c r="BF70" i="1"/>
  <c r="AM70" i="1"/>
  <c r="AI69" i="1"/>
  <c r="AH69" i="1"/>
  <c r="AJ69" i="1"/>
  <c r="BC72" i="1" l="1"/>
  <c r="BD72" i="1"/>
  <c r="BE72" i="1"/>
  <c r="BH73" i="1"/>
  <c r="AK69" i="1"/>
  <c r="BF71" i="1"/>
  <c r="AJ70" i="1"/>
  <c r="AI70" i="1"/>
  <c r="AH70" i="1"/>
  <c r="AM71" i="1"/>
  <c r="BH74" i="1" l="1"/>
  <c r="BC73" i="1"/>
  <c r="BD73" i="1"/>
  <c r="BE73" i="1"/>
  <c r="BF72" i="1"/>
  <c r="AM72" i="1"/>
  <c r="AH71" i="1"/>
  <c r="AI71" i="1"/>
  <c r="AJ71" i="1"/>
  <c r="AK70" i="1"/>
  <c r="BD74" i="1" l="1"/>
  <c r="BE74" i="1"/>
  <c r="BC74" i="1"/>
  <c r="BH75" i="1"/>
  <c r="BF73" i="1"/>
  <c r="AK71" i="1"/>
  <c r="AJ72" i="1"/>
  <c r="AI72" i="1"/>
  <c r="AH72" i="1"/>
  <c r="AM73" i="1"/>
  <c r="BH76" i="1" l="1"/>
  <c r="BE75" i="1"/>
  <c r="BC75" i="1"/>
  <c r="BD75" i="1"/>
  <c r="BF74" i="1"/>
  <c r="AK72" i="1"/>
  <c r="AM74" i="1"/>
  <c r="AI73" i="1"/>
  <c r="AH73" i="1"/>
  <c r="AJ73" i="1"/>
  <c r="BC76" i="1" l="1"/>
  <c r="BD76" i="1"/>
  <c r="BE76" i="1"/>
  <c r="BH77" i="1"/>
  <c r="AK73" i="1"/>
  <c r="BF75" i="1"/>
  <c r="AI74" i="1"/>
  <c r="AH74" i="1"/>
  <c r="AJ74" i="1"/>
  <c r="AM75" i="1"/>
  <c r="BH78" i="1" l="1"/>
  <c r="BC77" i="1"/>
  <c r="BD77" i="1"/>
  <c r="BE77" i="1"/>
  <c r="BF76" i="1"/>
  <c r="AM76" i="1"/>
  <c r="AI75" i="1"/>
  <c r="AH75" i="1"/>
  <c r="AJ75" i="1"/>
  <c r="AK74" i="1"/>
  <c r="AK75" i="1" l="1"/>
  <c r="BF77" i="1"/>
  <c r="BD78" i="1"/>
  <c r="BE78" i="1"/>
  <c r="BC78" i="1"/>
  <c r="BH79" i="1"/>
  <c r="AH76" i="1"/>
  <c r="AJ76" i="1"/>
  <c r="AI76" i="1"/>
  <c r="AM77" i="1"/>
  <c r="BH80" i="1" l="1"/>
  <c r="BE79" i="1"/>
  <c r="BC79" i="1"/>
  <c r="BD79" i="1"/>
  <c r="BF78" i="1"/>
  <c r="AM78" i="1"/>
  <c r="AI77" i="1"/>
  <c r="AH77" i="1"/>
  <c r="AJ77" i="1"/>
  <c r="AK76" i="1"/>
  <c r="AK77" i="1" l="1"/>
  <c r="BC80" i="1"/>
  <c r="BD80" i="1"/>
  <c r="BE80" i="1"/>
  <c r="BH81" i="1"/>
  <c r="BF79" i="1"/>
  <c r="AJ78" i="1"/>
  <c r="AI78" i="1"/>
  <c r="AH78" i="1"/>
  <c r="AM79" i="1"/>
  <c r="AK78" i="1" l="1"/>
  <c r="BH82" i="1"/>
  <c r="BC81" i="1"/>
  <c r="BD81" i="1"/>
  <c r="BE81" i="1"/>
  <c r="BF80" i="1"/>
  <c r="AM80" i="1"/>
  <c r="AH79" i="1"/>
  <c r="AI79" i="1"/>
  <c r="AJ79" i="1"/>
  <c r="BD82" i="1" l="1"/>
  <c r="BE82" i="1"/>
  <c r="BC82" i="1"/>
  <c r="BH83" i="1"/>
  <c r="BF81" i="1"/>
  <c r="AK79" i="1"/>
  <c r="AJ80" i="1"/>
  <c r="AI80" i="1"/>
  <c r="AH80" i="1"/>
  <c r="AM81" i="1"/>
  <c r="BH84" i="1" l="1"/>
  <c r="BE83" i="1"/>
  <c r="BC83" i="1"/>
  <c r="BD83" i="1"/>
  <c r="BF82" i="1"/>
  <c r="AK80" i="1"/>
  <c r="AM82" i="1"/>
  <c r="AI81" i="1"/>
  <c r="AH81" i="1"/>
  <c r="AJ81" i="1"/>
  <c r="BC84" i="1" l="1"/>
  <c r="BD84" i="1"/>
  <c r="BE84" i="1"/>
  <c r="BH85" i="1"/>
  <c r="BF83" i="1"/>
  <c r="AK81" i="1"/>
  <c r="AI82" i="1"/>
  <c r="AH82" i="1"/>
  <c r="AJ82" i="1"/>
  <c r="AM83" i="1"/>
  <c r="AK82" i="1" l="1"/>
  <c r="BH87" i="1"/>
  <c r="BC85" i="1"/>
  <c r="BD85" i="1"/>
  <c r="BE85" i="1"/>
  <c r="BF84" i="1"/>
  <c r="AM84" i="1"/>
  <c r="AI83" i="1"/>
  <c r="AH83" i="1"/>
  <c r="AJ83" i="1"/>
  <c r="AK83" i="1" l="1"/>
  <c r="BE87" i="1"/>
  <c r="BC87" i="1"/>
  <c r="BF87" i="1" s="1"/>
  <c r="BD87" i="1"/>
  <c r="BH88" i="1"/>
  <c r="BF85" i="1"/>
  <c r="AH84" i="1"/>
  <c r="AJ84" i="1"/>
  <c r="AI84" i="1"/>
  <c r="AM85" i="1"/>
  <c r="BH89" i="1" l="1"/>
  <c r="BC88" i="1"/>
  <c r="BD88" i="1"/>
  <c r="BE88" i="1"/>
  <c r="AM87" i="1"/>
  <c r="AI85" i="1"/>
  <c r="AH85" i="1"/>
  <c r="AJ85" i="1"/>
  <c r="AK84" i="1"/>
  <c r="BF88" i="1" l="1"/>
  <c r="BC89" i="1"/>
  <c r="BD89" i="1"/>
  <c r="BE89" i="1"/>
  <c r="BH90" i="1"/>
  <c r="AK85" i="1"/>
  <c r="AH87" i="1"/>
  <c r="AI87" i="1"/>
  <c r="AJ87" i="1"/>
  <c r="AM88" i="1"/>
  <c r="BF89" i="1" l="1"/>
  <c r="BH91" i="1"/>
  <c r="BD90" i="1"/>
  <c r="BE90" i="1"/>
  <c r="BC90" i="1"/>
  <c r="BF90" i="1" s="1"/>
  <c r="AM89" i="1"/>
  <c r="AJ88" i="1"/>
  <c r="AI88" i="1"/>
  <c r="AH88" i="1"/>
  <c r="AK87" i="1"/>
  <c r="BE91" i="1" l="1"/>
  <c r="BC91" i="1"/>
  <c r="BD91" i="1"/>
  <c r="BH92" i="1"/>
  <c r="AK88" i="1"/>
  <c r="AI89" i="1"/>
  <c r="AJ89" i="1"/>
  <c r="AH89" i="1"/>
  <c r="AM90" i="1"/>
  <c r="BF91" i="1" l="1"/>
  <c r="BH93" i="1"/>
  <c r="BC92" i="1"/>
  <c r="BD92" i="1"/>
  <c r="BE92" i="1"/>
  <c r="AK89" i="1"/>
  <c r="AM91" i="1"/>
  <c r="AI90" i="1"/>
  <c r="AH90" i="1"/>
  <c r="AJ90" i="1"/>
  <c r="BC93" i="1" l="1"/>
  <c r="BD93" i="1"/>
  <c r="BE93" i="1"/>
  <c r="BH94" i="1"/>
  <c r="BF92" i="1"/>
  <c r="AK90" i="1"/>
  <c r="AJ91" i="1"/>
  <c r="AI91" i="1"/>
  <c r="AH91" i="1"/>
  <c r="AM92" i="1"/>
  <c r="AK91" i="1" l="1"/>
  <c r="BH95" i="1"/>
  <c r="BD94" i="1"/>
  <c r="BE94" i="1"/>
  <c r="BC94" i="1"/>
  <c r="BF94" i="1" s="1"/>
  <c r="BF93" i="1"/>
  <c r="AM93" i="1"/>
  <c r="AJ92" i="1"/>
  <c r="AI92" i="1"/>
  <c r="AK92" i="1" s="1"/>
  <c r="AH92" i="1"/>
  <c r="BE95" i="1" l="1"/>
  <c r="BC95" i="1"/>
  <c r="BD95" i="1"/>
  <c r="BH96" i="1"/>
  <c r="AH93" i="1"/>
  <c r="AJ93" i="1"/>
  <c r="AI93" i="1"/>
  <c r="AM94" i="1"/>
  <c r="BF95" i="1" l="1"/>
  <c r="BH97" i="1"/>
  <c r="BC96" i="1"/>
  <c r="BD96" i="1"/>
  <c r="BE96" i="1"/>
  <c r="AK93" i="1"/>
  <c r="AM95" i="1"/>
  <c r="AI94" i="1"/>
  <c r="AH94" i="1"/>
  <c r="AJ94" i="1"/>
  <c r="BF96" i="1" l="1"/>
  <c r="BC97" i="1"/>
  <c r="BD97" i="1"/>
  <c r="BD99" i="1" s="1"/>
  <c r="BD10" i="1" s="1"/>
  <c r="F11" i="2" s="1"/>
  <c r="F28" i="2" s="1"/>
  <c r="BE97" i="1"/>
  <c r="BE99" i="1" s="1"/>
  <c r="BE10" i="1" s="1"/>
  <c r="F14" i="2" s="1"/>
  <c r="F31" i="2" s="1"/>
  <c r="AK94" i="1"/>
  <c r="AJ95" i="1"/>
  <c r="AI95" i="1"/>
  <c r="AH95" i="1"/>
  <c r="AM96" i="1"/>
  <c r="AK95" i="1" l="1"/>
  <c r="BF97" i="1"/>
  <c r="BC99" i="1"/>
  <c r="AM97" i="1"/>
  <c r="AJ96" i="1"/>
  <c r="AI96" i="1"/>
  <c r="AH96" i="1"/>
  <c r="AK96" i="1" l="1"/>
  <c r="BC10" i="1"/>
  <c r="F9" i="2" s="1"/>
  <c r="BF99" i="1"/>
  <c r="BF10" i="1" s="1"/>
  <c r="AH97" i="1"/>
  <c r="AH99" i="1" s="1"/>
  <c r="AJ97" i="1"/>
  <c r="AJ99" i="1" s="1"/>
  <c r="AJ10" i="1" s="1"/>
  <c r="E14" i="2" s="1"/>
  <c r="E31" i="2" s="1"/>
  <c r="AI97" i="1"/>
  <c r="F26" i="2" l="1"/>
  <c r="F12" i="2"/>
  <c r="AK97" i="1"/>
  <c r="AI99" i="1"/>
  <c r="AI10" i="1" s="1"/>
  <c r="E11" i="2" s="1"/>
  <c r="E28" i="2" s="1"/>
  <c r="AH10" i="1"/>
  <c r="E9" i="2" s="1"/>
  <c r="F29" i="2" l="1"/>
  <c r="F16" i="2"/>
  <c r="F33" i="2" s="1"/>
  <c r="AK99" i="1"/>
  <c r="AK10" i="1" s="1"/>
  <c r="E16" i="2" s="1"/>
  <c r="E33" i="2" s="1"/>
  <c r="E26" i="2"/>
  <c r="E12" i="2"/>
  <c r="E29" i="2" s="1"/>
</calcChain>
</file>

<file path=xl/sharedStrings.xml><?xml version="1.0" encoding="utf-8"?>
<sst xmlns="http://schemas.openxmlformats.org/spreadsheetml/2006/main" count="394" uniqueCount="212">
  <si>
    <t>Investeringen</t>
  </si>
  <si>
    <t xml:space="preserve"> </t>
  </si>
  <si>
    <t>Beheer en onderhoud</t>
  </si>
  <si>
    <t>Effecten</t>
  </si>
  <si>
    <t>Jaren</t>
  </si>
  <si>
    <t>Totaal</t>
  </si>
  <si>
    <t>Discontovoet</t>
  </si>
  <si>
    <t>Uitgangspunten</t>
  </si>
  <si>
    <t xml:space="preserve">Contante waarde </t>
  </si>
  <si>
    <t>Subtotaal effecten</t>
  </si>
  <si>
    <t>NCW</t>
  </si>
  <si>
    <t>Subtotaal kosten</t>
  </si>
  <si>
    <t>Bronnen kengetallen</t>
  </si>
  <si>
    <t>Maatregelen</t>
  </si>
  <si>
    <t>rekeneenheid</t>
  </si>
  <si>
    <t>Meeteenheid</t>
  </si>
  <si>
    <t>Bronnen</t>
  </si>
  <si>
    <t>KCAF</t>
  </si>
  <si>
    <r>
      <t>M</t>
    </r>
    <r>
      <rPr>
        <vertAlign val="superscript"/>
        <sz val="14"/>
        <color theme="1"/>
        <rFont val="Calibri"/>
        <family val="2"/>
        <scheme val="minor"/>
      </rPr>
      <t>2</t>
    </r>
    <r>
      <rPr>
        <sz val="14"/>
        <color theme="1"/>
        <rFont val="Calibri"/>
        <family val="2"/>
        <scheme val="minor"/>
      </rPr>
      <t xml:space="preserve"> vloeroppervlak</t>
    </r>
  </si>
  <si>
    <t>Investering in euro</t>
  </si>
  <si>
    <t xml:space="preserve">Overzichtstabellen </t>
  </si>
  <si>
    <t>De fundering wordt hersteld door een nieuwe fundering te plaatsen:</t>
  </si>
  <si>
    <t>http://www.groenblauwenetwerken.com/measures/adjusting-the-foundation/</t>
  </si>
  <si>
    <t>Bij handhaving van de vloer kan de fundering worden getrild of geperst.</t>
  </si>
  <si>
    <t>1000 - 1400</t>
  </si>
  <si>
    <t>1000 - 1600</t>
  </si>
  <si>
    <t>900 - 1300</t>
  </si>
  <si>
    <t>1000 - 1200</t>
  </si>
  <si>
    <t>Er zijn technieken in ontwikkeling waarbij men palen wil injecteren met (verduurzamings)middelen. Deze technieken zijn in 2015 nog in ontwikkeling; een prijs kan nog niet worden afgegeven.</t>
  </si>
  <si>
    <t>Ervaringsgegevens</t>
  </si>
  <si>
    <t>Bouwkundige Maatregelen</t>
  </si>
  <si>
    <r>
      <t>·</t>
    </r>
    <r>
      <rPr>
        <sz val="14"/>
        <color theme="1"/>
        <rFont val="Times New Roman"/>
        <family val="1"/>
      </rPr>
      <t xml:space="preserve">         </t>
    </r>
    <r>
      <rPr>
        <sz val="14"/>
        <color theme="1"/>
        <rFont val="Calibri"/>
        <family val="2"/>
        <scheme val="minor"/>
      </rPr>
      <t>Uitbreiding woning met kelder of souterrain en waardestijging woning. Meerkosten: ca 10 a 30 K.</t>
    </r>
  </si>
  <si>
    <r>
      <t>·</t>
    </r>
    <r>
      <rPr>
        <sz val="14"/>
        <color theme="1"/>
        <rFont val="Times New Roman"/>
        <family val="1"/>
      </rPr>
      <t xml:space="preserve">         </t>
    </r>
    <r>
      <rPr>
        <sz val="14"/>
        <color theme="1"/>
        <rFont val="Calibri"/>
        <family val="2"/>
        <scheme val="minor"/>
      </rPr>
      <t>Energiebesparing: meerkosten beperkt, besparing op energierekening.</t>
    </r>
  </si>
  <si>
    <r>
      <t xml:space="preserve">   </t>
    </r>
    <r>
      <rPr>
        <i/>
        <sz val="14"/>
        <color theme="1"/>
        <rFont val="Calibri"/>
        <family val="2"/>
        <scheme val="minor"/>
      </rPr>
      <t>Trillen</t>
    </r>
    <r>
      <rPr>
        <sz val="14"/>
        <color theme="1"/>
        <rFont val="Calibri"/>
        <family val="2"/>
        <scheme val="minor"/>
      </rPr>
      <t>: let op risico op schade aan woning(en)</t>
    </r>
  </si>
  <si>
    <r>
      <t xml:space="preserve">   </t>
    </r>
    <r>
      <rPr>
        <i/>
        <sz val="14"/>
        <color theme="1"/>
        <rFont val="Calibri"/>
        <family val="2"/>
        <scheme val="minor"/>
      </rPr>
      <t>Persen</t>
    </r>
    <r>
      <rPr>
        <sz val="14"/>
        <color theme="1"/>
        <rFont val="Calibri"/>
        <family val="2"/>
        <scheme val="minor"/>
      </rPr>
      <t>: minder risico op schade</t>
    </r>
  </si>
  <si>
    <r>
      <t xml:space="preserve">     </t>
    </r>
    <r>
      <rPr>
        <i/>
        <sz val="14"/>
        <color theme="1"/>
        <rFont val="Calibri"/>
        <family val="2"/>
        <scheme val="minor"/>
      </rPr>
      <t>Trillen</t>
    </r>
    <r>
      <rPr>
        <sz val="14"/>
        <color theme="1"/>
        <rFont val="Calibri"/>
        <family val="2"/>
        <scheme val="minor"/>
      </rPr>
      <t>: let op risico op schade aan woning(en)</t>
    </r>
  </si>
  <si>
    <r>
      <t xml:space="preserve">     </t>
    </r>
    <r>
      <rPr>
        <i/>
        <sz val="14"/>
        <color theme="1"/>
        <rFont val="Calibri"/>
        <family val="2"/>
        <scheme val="minor"/>
      </rPr>
      <t>Persen</t>
    </r>
    <r>
      <rPr>
        <sz val="14"/>
        <color theme="1"/>
        <rFont val="Calibri"/>
        <family val="2"/>
        <scheme val="minor"/>
      </rPr>
      <t>:  minder risico op schade</t>
    </r>
  </si>
  <si>
    <t>Stichting Hout Research, KCAF</t>
  </si>
  <si>
    <t>B en O in euro per jr.</t>
  </si>
  <si>
    <t>Er zijn uiteenlopende maatregelen mogelijk die een bijdrage leveren aan het verhogen van de grondwaterstand. Het gaat om het vasthouden dan wel het aanvullen van grondwater. Hierbij is het van belang onderscheid te maken tussen ingrepen op:</t>
  </si>
  <si>
    <t>Waterdoorlatende verharding granudrain</t>
  </si>
  <si>
    <t>http://www.groenblauwenetwerken.com/measures/porous-paving-materials/</t>
  </si>
  <si>
    <t>Hemelwaterafvoer infiltrerend maken  Drainage, Infiltratie , Transport</t>
  </si>
  <si>
    <t xml:space="preserve">Zakputten  </t>
  </si>
  <si>
    <t xml:space="preserve">Wadi’s </t>
  </si>
  <si>
    <t>Waterpasserende  verharding inclusief aquaflow</t>
  </si>
  <si>
    <t>Oppervlaktewater verhogen</t>
  </si>
  <si>
    <t>Kosten bij  bestaande stuw (beperkt)</t>
  </si>
  <si>
    <t>Kosten bij nieuwe stuw (hoog)</t>
  </si>
  <si>
    <t>Drainagebasis verhogen</t>
  </si>
  <si>
    <t>Aanleggen drainagesysteem (alleen in combinatie met ander werk)</t>
  </si>
  <si>
    <t>http://www.groenblauwenetwerken.com/measures/1849-2/</t>
  </si>
  <si>
    <t>Eenvoudige regelput (bij bestaand drainagesysteem)</t>
  </si>
  <si>
    <t xml:space="preserve"> Met een eenvoudige regelput kan de drainagebasis van een bestaand drainagesysteem aangelegd/ aangepast  worden.</t>
  </si>
  <si>
    <t>High tech regelput (bij bestaand drainagesysteem)</t>
  </si>
  <si>
    <t>Wanneer een high tech oplossing (inclusief monitoring en automatische bediening) wordt gekozen voor een regelput, zijn de kosten veel hoger</t>
  </si>
  <si>
    <t>Het vervangen van riolering  kan van invloed zijn op de grondwaterstand. Er zijn drie veel voorkomende typen riolering:</t>
  </si>
  <si>
    <t>http://www.groenblauwenetwerken.com/measures/replacing-leakingdraining-sewers/</t>
  </si>
  <si>
    <t>Grondwaterwinningen stoppen / verplaatsen</t>
  </si>
  <si>
    <t>http://www.groenblauwenetwerken.com/measures/1847-2/</t>
  </si>
  <si>
    <t>Verlagen verdamping door aanpassen vegetatie</t>
  </si>
  <si>
    <t>Beperken drainerende werking door ondergrondse constructieshttp://www.groenblauwenetwerken.com/measures/construction-of-underground-structures-to-prevent-drainage-via-cunettes/</t>
  </si>
  <si>
    <t>n.b.</t>
  </si>
  <si>
    <t>180 - 300</t>
  </si>
  <si>
    <t>nb</t>
  </si>
  <si>
    <t>http://www.infiltratie.nl/</t>
  </si>
  <si>
    <t>Stuw</t>
  </si>
  <si>
    <t>&lt; 20.000</t>
  </si>
  <si>
    <t>Ervaringsgegevens Rijnland</t>
  </si>
  <si>
    <t>Rijnland</t>
  </si>
  <si>
    <t>250 - 3500</t>
  </si>
  <si>
    <t>225 - 700</t>
  </si>
  <si>
    <t>180 - 430</t>
  </si>
  <si>
    <t>235 - 2500</t>
  </si>
  <si>
    <t>Verwijzing naar specifieke gevallen: Heineken Amsterdam, DSM Delft, Fries Drentse Wold (Appelscha)</t>
  </si>
  <si>
    <t>800 - 1000</t>
  </si>
  <si>
    <t>Waternet</t>
  </si>
  <si>
    <t>Algemeen</t>
  </si>
  <si>
    <t>Regenton</t>
  </si>
  <si>
    <t>Met het gebruik van een regenton kan water worden vastgehouden en later in de bodem worden geïnfiltreerd</t>
  </si>
  <si>
    <t>50 - 100</t>
  </si>
  <si>
    <t>Groene tuinen en watertuinen</t>
  </si>
  <si>
    <t>Door het aanleggen van een groene tuin en daarmee het minimaliseren van verharding, kan de grondwaterstand stijgen. Kosten zijn lokatiespecifiek en daarmee niet in algemene zin beschikbaar. Wel kan hier vaak met weinig kosten een resultaat worden geboekt</t>
  </si>
  <si>
    <t>http://www.groenblauwenetwerken.com/measures/reduce-paved-surfaces/</t>
  </si>
  <si>
    <t>Grondwaterpeilgestuurde drainage door particulieren</t>
  </si>
  <si>
    <t>Ook particulieren kunnen bijvoorbeeld op het niveau van de gezamenlijke fundering (blok) een drainagesysteem aanleggen en beheren. Hiervan bestaan praktijkvoorbeelden.</t>
  </si>
  <si>
    <t>Goot</t>
  </si>
  <si>
    <t>Met een infiltreren goot kan hemelwater worden geïnfiltreerd in plaats van afgevoerd</t>
  </si>
  <si>
    <t>Grindkoffer</t>
  </si>
  <si>
    <t>Door een gat / sleuf te graven in de tuin en dit met grond te vullen, kan water eenvoudig infiltreren naar het grondwater. Kosten zijn beperkt</t>
  </si>
  <si>
    <t>Kostprijs grind</t>
  </si>
  <si>
    <t>Water in kruipruimte met waterhoudende ballon</t>
  </si>
  <si>
    <t>Water in kruipruimte van particulier (incl warmtopslag). Ballon die in de zomer leeg loopt. Innovatief systeem nog geen ervaringsgegevens beschikbaar</t>
  </si>
  <si>
    <r>
      <t>·</t>
    </r>
    <r>
      <rPr>
        <sz val="14"/>
        <color theme="1"/>
        <rFont val="Times New Roman"/>
        <family val="1"/>
      </rPr>
      <t xml:space="preserve">         </t>
    </r>
    <r>
      <rPr>
        <sz val="14"/>
        <color theme="1"/>
        <rFont val="Calibri"/>
        <family val="2"/>
        <scheme val="minor"/>
      </rPr>
      <t>2.1 publiek terrein</t>
    </r>
  </si>
  <si>
    <r>
      <t>·</t>
    </r>
    <r>
      <rPr>
        <sz val="14"/>
        <color theme="1"/>
        <rFont val="Times New Roman"/>
        <family val="1"/>
      </rPr>
      <t xml:space="preserve">         </t>
    </r>
    <r>
      <rPr>
        <sz val="14"/>
        <color theme="1"/>
        <rFont val="Calibri"/>
        <family val="2"/>
        <scheme val="minor"/>
      </rPr>
      <t>2.2 particulier terrein.</t>
    </r>
  </si>
  <si>
    <r>
      <t>·</t>
    </r>
    <r>
      <rPr>
        <sz val="14"/>
        <color theme="1"/>
        <rFont val="Times New Roman"/>
        <family val="1"/>
      </rPr>
      <t xml:space="preserve">         </t>
    </r>
    <r>
      <rPr>
        <sz val="14"/>
        <color theme="1"/>
        <rFont val="Calibri"/>
        <family val="2"/>
        <scheme val="minor"/>
      </rPr>
      <t>Kademuren;</t>
    </r>
  </si>
  <si>
    <r>
      <t>·</t>
    </r>
    <r>
      <rPr>
        <sz val="14"/>
        <color theme="1"/>
        <rFont val="Times New Roman"/>
        <family val="1"/>
      </rPr>
      <t xml:space="preserve">         </t>
    </r>
    <r>
      <rPr>
        <sz val="14"/>
        <color theme="1"/>
        <rFont val="Calibri"/>
        <family val="2"/>
        <scheme val="minor"/>
      </rPr>
      <t>Bodemsamenstelling;</t>
    </r>
  </si>
  <si>
    <r>
      <t>·</t>
    </r>
    <r>
      <rPr>
        <sz val="14"/>
        <color theme="1"/>
        <rFont val="Times New Roman"/>
        <family val="1"/>
      </rPr>
      <t xml:space="preserve">         </t>
    </r>
    <r>
      <rPr>
        <sz val="14"/>
        <color theme="1"/>
        <rFont val="Calibri"/>
        <family val="2"/>
        <scheme val="minor"/>
      </rPr>
      <t>afstand.</t>
    </r>
  </si>
  <si>
    <r>
      <t xml:space="preserve">Bij deze maatregel gaat het om het repareren van een riolering middels </t>
    </r>
    <r>
      <rPr>
        <i/>
        <sz val="14"/>
        <color theme="1"/>
        <rFont val="Calibri"/>
        <family val="2"/>
        <scheme val="minor"/>
      </rPr>
      <t xml:space="preserve">Relining. </t>
    </r>
    <r>
      <rPr>
        <sz val="14"/>
        <color theme="1"/>
        <rFont val="Calibri"/>
        <family val="2"/>
        <scheme val="minor"/>
      </rPr>
      <t xml:space="preserve"> gaat via  bestaande put.</t>
    </r>
  </si>
  <si>
    <t>Waterhuishoudkundige Maatregelen</t>
  </si>
  <si>
    <t>De overheid heeft geen bevoegdheid om op particulier terrein maatregelen te nemen en de particulier zal geen maatregelen nemen in de openbare ruimte. Een deel van de bij publieke maatregelen genoemde maatregelen zijn ook (op kleinere schaal) bij particulieren denkbaar.</t>
  </si>
  <si>
    <t>1.1</t>
  </si>
  <si>
    <t>1.2</t>
  </si>
  <si>
    <t>1.3</t>
  </si>
  <si>
    <t xml:space="preserve">Funderingsherstel </t>
  </si>
  <si>
    <t>Vervanging / verlagen paalkoppen</t>
  </si>
  <si>
    <t>Injectietechnieken</t>
  </si>
  <si>
    <t>2.1</t>
  </si>
  <si>
    <t>Maatregelen in de openbare ruimte (publiek)</t>
  </si>
  <si>
    <t>2.2</t>
  </si>
  <si>
    <t>2.1.1</t>
  </si>
  <si>
    <t>2.2.2</t>
  </si>
  <si>
    <t>2.2.3</t>
  </si>
  <si>
    <t>2.2.4</t>
  </si>
  <si>
    <t>2.2.5</t>
  </si>
  <si>
    <t>2.2.6</t>
  </si>
  <si>
    <t>Vervangen lekkende rioleringen</t>
  </si>
  <si>
    <t>2.1.2</t>
  </si>
  <si>
    <t>2.1.3</t>
  </si>
  <si>
    <t>2.1.4</t>
  </si>
  <si>
    <t>2.1.5</t>
  </si>
  <si>
    <t>2.1.6</t>
  </si>
  <si>
    <t>2.1.7</t>
  </si>
  <si>
    <t>2.1.8</t>
  </si>
  <si>
    <t>2.1.9</t>
  </si>
  <si>
    <t>2.1.10</t>
  </si>
  <si>
    <t>2.1.11</t>
  </si>
  <si>
    <t>2.1.12</t>
  </si>
  <si>
    <t>2.1.13</t>
  </si>
  <si>
    <t>2.1.14</t>
  </si>
  <si>
    <t>2.2.1</t>
  </si>
  <si>
    <t>Maatregelen op particulier terrein</t>
  </si>
  <si>
    <t>Het is denkbaar dat infiltratiemaatregelen moeten worden gecombineerd met het verhogen van het oppervlaktewater. De maatregel ligt niet voor de hand. Er kan een bovenlokaal effect optreden , bv wateroverlast hemelwater. Kan wel in combinatie bv met infiltratiedrain of riool. Ook kan het zijn dat het effect niet zo ver reikt omdat dit sterk afhankelijk is van:</t>
  </si>
  <si>
    <t>Nog geen info beschikbaar, wel veelbelovende techniek</t>
  </si>
  <si>
    <t>NB</t>
  </si>
  <si>
    <t>Afschrijvingst. in jr.</t>
  </si>
  <si>
    <t>Meter</t>
  </si>
  <si>
    <t xml:space="preserve">Meter </t>
  </si>
  <si>
    <r>
      <t>M</t>
    </r>
    <r>
      <rPr>
        <vertAlign val="superscript"/>
        <sz val="14"/>
        <color theme="1"/>
        <rFont val="Calibri"/>
        <family val="2"/>
        <scheme val="minor"/>
      </rPr>
      <t>2</t>
    </r>
  </si>
  <si>
    <t>Put</t>
  </si>
  <si>
    <t>Boom</t>
  </si>
  <si>
    <t>Ton</t>
  </si>
  <si>
    <t>Tuin</t>
  </si>
  <si>
    <t>Woning</t>
  </si>
  <si>
    <r>
      <t>M</t>
    </r>
    <r>
      <rPr>
        <vertAlign val="superscript"/>
        <sz val="14"/>
        <color theme="1"/>
        <rFont val="Calibri"/>
        <family val="2"/>
        <scheme val="minor"/>
      </rPr>
      <t>3</t>
    </r>
    <r>
      <rPr>
        <sz val="14"/>
        <color theme="1"/>
        <rFont val="Calibri"/>
        <family val="2"/>
        <scheme val="minor"/>
      </rPr>
      <t xml:space="preserve"> grind</t>
    </r>
  </si>
  <si>
    <t>Repareren lekkende riolering</t>
  </si>
  <si>
    <t>1.1.1</t>
  </si>
  <si>
    <t>1.1.2</t>
  </si>
  <si>
    <t>Vloer handhaven</t>
  </si>
  <si>
    <t>Vloer verwijderen</t>
  </si>
  <si>
    <r>
      <t>·</t>
    </r>
    <r>
      <rPr>
        <sz val="14"/>
        <color theme="1"/>
        <rFont val="Times New Roman"/>
        <family val="1"/>
      </rPr>
      <t xml:space="preserve">         </t>
    </r>
    <r>
      <rPr>
        <sz val="14"/>
        <color theme="1"/>
        <rFont val="Calibri"/>
        <family val="2"/>
        <scheme val="minor"/>
      </rPr>
      <t>met handhaven vloer (1.1.1);</t>
    </r>
  </si>
  <si>
    <r>
      <t>·</t>
    </r>
    <r>
      <rPr>
        <sz val="14"/>
        <color theme="1"/>
        <rFont val="Times New Roman"/>
        <family val="1"/>
      </rPr>
      <t xml:space="preserve">         </t>
    </r>
    <r>
      <rPr>
        <sz val="14"/>
        <color theme="1"/>
        <rFont val="Calibri"/>
        <family val="2"/>
        <scheme val="minor"/>
      </rPr>
      <t>verwijderen vloer (1.1.2).</t>
    </r>
  </si>
  <si>
    <t>Besluit alleen tot funderingsherstel op basis van gedegen F3O onderzoek dat niet ouder is dan 5 jaar. Let op er zijn twee belangrijke denkbare baten:</t>
  </si>
  <si>
    <t>Bij deze vorm van funderingsherstel wordt de vloer verwijderd veelal in combinatie met herinrichting begane grond (let op sep. begroten herinbouwkosten (keuken, vloer et cetera)</t>
  </si>
  <si>
    <r>
      <rPr>
        <b/>
        <sz val="14"/>
        <color theme="1"/>
        <rFont val="Calibri"/>
        <family val="2"/>
        <scheme val="minor"/>
      </rPr>
      <t>Infiltratie kratten</t>
    </r>
    <r>
      <rPr>
        <sz val="14"/>
        <color theme="1"/>
        <rFont val="Calibri"/>
        <family val="2"/>
        <scheme val="minor"/>
      </rPr>
      <t xml:space="preserve"> Dit is een all-in prijs incl. opbreken en afvoeren</t>
    </r>
  </si>
  <si>
    <t>Ervaringsgegevens. Voor meer gedetailleerde gegevens, zie de Leidraad Riolering.</t>
  </si>
  <si>
    <t>KCAF, publicatie: Grondwateraanvulling voor funderingsbehoud</t>
  </si>
  <si>
    <t xml:space="preserve">Praktijkvoorbeelden in Delft, Appelscha, Assen, </t>
  </si>
  <si>
    <t>Grondwaterwinningen bijvoorbeeld door bedrijven of drinkwaterbedrijven kunnen van invloed zijn op de grondwaterstand. Het stoppen of verplaatsen van winningen kan de grondwaterstand verhogen. Bij de provincie (bevoegd gezag voor grote onttrekkingen) kan informatie worden ingewonnen. Let op vaak heeft het wijzigen van winningen een bovenlokaal effect; het is niet erg specifiek. Het eventuele effect is net als de kosten volledig lokaalbepaald. Er wordt om die reden geen investeringsbedrag genoemd. Wel wordt naar voorbeelden verwezen.</t>
  </si>
  <si>
    <t>Meter (per str meter granudrain plaatsen van 0,2 bij 1 m)</t>
  </si>
  <si>
    <t>Opgenomen gegevens betreffen ervaringscijfers van het KCAF, opgedaan in verschillende steden zoals Amsterdam, Zaanstad, Rotterdam, Lisse et cetera.</t>
  </si>
  <si>
    <t>idem</t>
  </si>
  <si>
    <t>Na 7 jaar nog geen onderhoud, Fugro en Waternet</t>
  </si>
  <si>
    <t>Fugro, onderhoud is alleen bij putten. de kratten zijn niet bereikbaar. Af te raden in openbare weg met verkeer</t>
  </si>
  <si>
    <t>Fugro</t>
  </si>
  <si>
    <t>CW factor</t>
  </si>
  <si>
    <t>zelf te bepalen</t>
  </si>
  <si>
    <t>CW inv</t>
  </si>
  <si>
    <t>CW B&amp;O</t>
  </si>
  <si>
    <t>CW eff</t>
  </si>
  <si>
    <t>Uitkomsten</t>
  </si>
  <si>
    <t>Invoer gegevens</t>
  </si>
  <si>
    <t>Projectduur</t>
  </si>
  <si>
    <t>Door het kappen van bomen, kan de grondwaterstand stijgen. Pas op effect is moeilijk voorspelbaar en seizoensafhankelijk. http://www.groenblauwenetwerken.com/measures/limit-moisture-loss-in-the-soil/</t>
  </si>
  <si>
    <t>·         Ondiep riool</t>
  </si>
  <si>
    <t>·         Diep riool</t>
  </si>
  <si>
    <t>·         Persleidingen</t>
  </si>
  <si>
    <t xml:space="preserve">           Ondiep riool (dit is een all-in prijs)</t>
  </si>
  <si>
    <t xml:space="preserve">                       Vuilwaterriool 250 - 1000 mm</t>
  </si>
  <si>
    <t xml:space="preserve">                       Regenwaterriool 250 – 400 mm</t>
  </si>
  <si>
    <t xml:space="preserve">                    Diep riool (dit is een all-in prijs)</t>
  </si>
  <si>
    <t xml:space="preserve">                                1000 - - 1200mm onderheid  +  damwand</t>
  </si>
  <si>
    <t xml:space="preserve">                    Persleidingen (dit is een all-in prijs)</t>
  </si>
  <si>
    <t xml:space="preserve">                    &lt; 500m -  1800 mm met damwand</t>
  </si>
  <si>
    <t>Bij deze vorm van funderingherstel wordt, veelal uit kostenoverwegingen (ca 1/3 goedkoper) alleen de bovenkant van de paalkoppen verwijderd en vervangen. Pas op: dit is wel goedkoper, maar geen garantie dat dit een afdoende oplossing is. Er liggen nogal eens andere oorzaken aan funderingsproblemen ten grondslag dan een te lage grondwaterstand.</t>
  </si>
  <si>
    <t>maatregel</t>
  </si>
  <si>
    <t>Leefbaarheid</t>
  </si>
  <si>
    <t>2. Overzichtstabel (zelf aan te vullen) met niet in geld uitgedrukte gevolgen</t>
  </si>
  <si>
    <t>1. Overzichtstabel uitkomsten in geld uitgedrukte resultaten</t>
  </si>
  <si>
    <t>x euro</t>
  </si>
  <si>
    <t>Overzichtstabel in geld uitgedrukte resultaten</t>
  </si>
  <si>
    <t>resultaten</t>
  </si>
  <si>
    <t xml:space="preserve">Overige niet in geld  </t>
  </si>
  <si>
    <t>uitgedrukte gevolgen</t>
  </si>
  <si>
    <t>Overzichtstabel resultaten aangevuld met niet in geld uitgedrukte gevolgen</t>
  </si>
  <si>
    <t>In geld uitgedrukte</t>
  </si>
  <si>
    <t xml:space="preserve">Denkbare gevolgen </t>
  </si>
  <si>
    <t>Netto Contante Waarde</t>
  </si>
  <si>
    <t>Maatregelenpakketten uitwerken</t>
  </si>
  <si>
    <t>Funderingsherstel</t>
  </si>
  <si>
    <t>nvt</t>
  </si>
  <si>
    <t>Geen extra maatregelen</t>
  </si>
  <si>
    <t>fund. Herstel</t>
  </si>
  <si>
    <t>stijging waarde</t>
  </si>
  <si>
    <t>stabiel of verbetert</t>
  </si>
  <si>
    <t>stabiel, risico blijft</t>
  </si>
  <si>
    <t>Wateroverlast</t>
  </si>
  <si>
    <t>risico neemt toe</t>
  </si>
  <si>
    <t>Toelichting gebruik rekenmodule</t>
  </si>
  <si>
    <t>Granu-drain</t>
  </si>
  <si>
    <t>Hemelwater infiltreren</t>
  </si>
  <si>
    <t>Stabiel wel duurzaam risico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</si>
</sst>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_ ;\-#,##0\ "/>
    <numFmt numFmtId="165" formatCode="_ * #,##0_ ;_ * \-#,##0_ ;_ * &quot;-&quot;??_ ;_ @_ "/>
  </numFmts>
  <fonts count="19" x14ac:knownFonts="1">
    <font>
      <sz val="11"/>
      <color theme="1"/>
      <name val="Calibri"/>
      <family val="2"/>
      <scheme val="minor"/>
    </font>
    <font>
      <b/>
      <sz val="11"/>
      <color theme="1"/>
      <name val="Calibri"/>
      <family val="2"/>
      <scheme val="minor"/>
    </font>
    <font>
      <sz val="14"/>
      <color theme="1"/>
      <name val="Calibri"/>
      <family val="2"/>
      <scheme val="minor"/>
    </font>
    <font>
      <sz val="18"/>
      <color theme="1"/>
      <name val="Calibri"/>
      <family val="2"/>
      <scheme val="minor"/>
    </font>
    <font>
      <sz val="20"/>
      <color theme="1"/>
      <name val="Calibri"/>
      <family val="2"/>
      <scheme val="minor"/>
    </font>
    <font>
      <b/>
      <sz val="14"/>
      <color theme="1"/>
      <name val="Calibri"/>
      <family val="2"/>
      <scheme val="minor"/>
    </font>
    <font>
      <b/>
      <sz val="20"/>
      <color theme="1"/>
      <name val="Calibri"/>
      <family val="2"/>
      <scheme val="minor"/>
    </font>
    <font>
      <i/>
      <sz val="14"/>
      <color theme="1"/>
      <name val="Calibri"/>
      <family val="2"/>
      <scheme val="minor"/>
    </font>
    <font>
      <i/>
      <sz val="11"/>
      <color theme="1"/>
      <name val="Calibri"/>
      <family val="2"/>
      <scheme val="minor"/>
    </font>
    <font>
      <vertAlign val="superscript"/>
      <sz val="14"/>
      <color theme="1"/>
      <name val="Calibri"/>
      <family val="2"/>
      <scheme val="minor"/>
    </font>
    <font>
      <u/>
      <sz val="11"/>
      <color theme="10"/>
      <name val="Calibri"/>
      <family val="2"/>
    </font>
    <font>
      <sz val="14"/>
      <color theme="1"/>
      <name val="Symbol"/>
      <family val="1"/>
      <charset val="2"/>
    </font>
    <font>
      <sz val="14"/>
      <color theme="1"/>
      <name val="Times New Roman"/>
      <family val="1"/>
    </font>
    <font>
      <u/>
      <sz val="14"/>
      <color theme="10"/>
      <name val="Calibri"/>
      <family val="2"/>
    </font>
    <font>
      <i/>
      <sz val="20"/>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59999389629810485"/>
        <bgColor indexed="64"/>
      </patternFill>
    </fill>
  </fills>
  <borders count="31">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s>
  <cellStyleXfs count="3">
    <xf numFmtId="0" fontId="0" fillId="0" borderId="0"/>
    <xf numFmtId="0" fontId="10" fillId="0" borderId="0" applyNumberFormat="0" applyFill="0" applyBorder="0" applyAlignment="0" applyProtection="0">
      <alignment vertical="top"/>
      <protection locked="0"/>
    </xf>
    <xf numFmtId="43" fontId="15" fillId="0" borderId="0" applyFont="0" applyFill="0" applyBorder="0" applyAlignment="0" applyProtection="0"/>
  </cellStyleXfs>
  <cellXfs count="247">
    <xf numFmtId="0" fontId="0" fillId="0" borderId="0" xfId="0"/>
    <xf numFmtId="0" fontId="2" fillId="0" borderId="3" xfId="0" applyFont="1" applyBorder="1"/>
    <xf numFmtId="0" fontId="0" fillId="0" borderId="0" xfId="0" applyBorder="1"/>
    <xf numFmtId="0" fontId="5" fillId="0" borderId="0" xfId="0" applyFont="1" applyFill="1" applyBorder="1" applyAlignment="1">
      <alignment horizontal="left" vertical="top"/>
    </xf>
    <xf numFmtId="0" fontId="7" fillId="0" borderId="0" xfId="0" applyFont="1" applyFill="1" applyBorder="1" applyAlignment="1">
      <alignment vertical="top" wrapText="1"/>
    </xf>
    <xf numFmtId="0" fontId="2" fillId="0" borderId="0" xfId="0" applyFont="1" applyFill="1" applyBorder="1" applyAlignment="1">
      <alignment horizontal="left" vertical="top" wrapText="1"/>
    </xf>
    <xf numFmtId="0" fontId="2" fillId="0" borderId="0" xfId="0" applyFont="1" applyFill="1" applyBorder="1" applyAlignment="1">
      <alignment vertical="top" wrapText="1"/>
    </xf>
    <xf numFmtId="0" fontId="2" fillId="0" borderId="0" xfId="0" applyFont="1" applyFill="1" applyBorder="1" applyAlignment="1">
      <alignment wrapText="1"/>
    </xf>
    <xf numFmtId="0" fontId="0" fillId="0" borderId="0" xfId="0" applyFill="1" applyBorder="1"/>
    <xf numFmtId="0" fontId="1" fillId="0" borderId="0" xfId="0" applyFont="1" applyFill="1" applyBorder="1" applyAlignment="1">
      <alignment horizontal="left" vertical="top"/>
    </xf>
    <xf numFmtId="0" fontId="6" fillId="4" borderId="0" xfId="0" applyFont="1" applyFill="1" applyBorder="1" applyAlignment="1">
      <alignment horizontal="left" vertical="top" wrapText="1"/>
    </xf>
    <xf numFmtId="0" fontId="0" fillId="0" borderId="0" xfId="0" applyBorder="1" applyAlignment="1">
      <alignment vertical="center"/>
    </xf>
    <xf numFmtId="0" fontId="6" fillId="0" borderId="0" xfId="0" applyFont="1" applyFill="1" applyBorder="1" applyAlignment="1">
      <alignment horizontal="left" vertical="top" wrapText="1"/>
    </xf>
    <xf numFmtId="0" fontId="6" fillId="0" borderId="0" xfId="0" applyNumberFormat="1" applyFont="1" applyFill="1" applyBorder="1" applyAlignment="1">
      <alignment horizontal="left" vertical="top"/>
    </xf>
    <xf numFmtId="0" fontId="0" fillId="0" borderId="0" xfId="0" applyFill="1" applyBorder="1" applyAlignment="1">
      <alignment vertical="center"/>
    </xf>
    <xf numFmtId="0" fontId="1" fillId="4" borderId="0" xfId="0" applyFont="1" applyFill="1" applyBorder="1" applyAlignment="1">
      <alignment horizontal="left" vertical="top"/>
    </xf>
    <xf numFmtId="0" fontId="5" fillId="4" borderId="0" xfId="0" applyFont="1" applyFill="1" applyBorder="1" applyAlignment="1">
      <alignment horizontal="left" vertical="top"/>
    </xf>
    <xf numFmtId="0" fontId="5" fillId="4" borderId="0" xfId="0" applyFont="1" applyFill="1" applyBorder="1" applyAlignment="1">
      <alignment vertical="top" wrapText="1"/>
    </xf>
    <xf numFmtId="0" fontId="2" fillId="4" borderId="0" xfId="0" applyFont="1" applyFill="1" applyBorder="1" applyAlignment="1">
      <alignment vertical="top" wrapText="1"/>
    </xf>
    <xf numFmtId="0" fontId="11" fillId="4" borderId="0" xfId="0" applyFont="1" applyFill="1" applyBorder="1" applyAlignment="1">
      <alignment horizontal="left" vertical="top" wrapText="1" indent="5"/>
    </xf>
    <xf numFmtId="0" fontId="13" fillId="4" borderId="0" xfId="1" applyFont="1" applyFill="1" applyBorder="1" applyAlignment="1" applyProtection="1">
      <alignment vertical="top" wrapText="1"/>
    </xf>
    <xf numFmtId="0" fontId="2" fillId="6" borderId="0" xfId="0" applyFont="1" applyFill="1" applyBorder="1" applyAlignment="1">
      <alignment horizontal="left" vertical="top" wrapText="1"/>
    </xf>
    <xf numFmtId="0" fontId="1" fillId="0" borderId="0" xfId="0" applyFont="1" applyBorder="1" applyAlignment="1">
      <alignment horizontal="left" vertical="top"/>
    </xf>
    <xf numFmtId="0" fontId="0" fillId="0" borderId="0" xfId="0" applyBorder="1" applyAlignment="1">
      <alignment wrapText="1"/>
    </xf>
    <xf numFmtId="0" fontId="5" fillId="4" borderId="9" xfId="0" applyFont="1" applyFill="1" applyBorder="1" applyAlignment="1">
      <alignment horizontal="left" vertical="top"/>
    </xf>
    <xf numFmtId="0" fontId="5" fillId="4" borderId="9" xfId="0" applyFont="1" applyFill="1" applyBorder="1" applyAlignment="1">
      <alignment vertical="top" wrapText="1"/>
    </xf>
    <xf numFmtId="0" fontId="1" fillId="4" borderId="7" xfId="0" applyFont="1" applyFill="1" applyBorder="1" applyAlignment="1">
      <alignment horizontal="left" vertical="top"/>
    </xf>
    <xf numFmtId="0" fontId="13" fillId="4" borderId="7" xfId="1" applyFont="1" applyFill="1" applyBorder="1" applyAlignment="1" applyProtection="1">
      <alignment vertical="top" wrapText="1"/>
    </xf>
    <xf numFmtId="0" fontId="5" fillId="4" borderId="7" xfId="0" applyFont="1" applyFill="1" applyBorder="1" applyAlignment="1">
      <alignment horizontal="left" vertical="top"/>
    </xf>
    <xf numFmtId="0" fontId="2" fillId="4" borderId="7" xfId="0" applyFont="1" applyFill="1" applyBorder="1" applyAlignment="1">
      <alignment vertical="top" wrapText="1"/>
    </xf>
    <xf numFmtId="0" fontId="2" fillId="6" borderId="7" xfId="0" applyFont="1" applyFill="1" applyBorder="1" applyAlignment="1">
      <alignment horizontal="left" vertical="top" wrapText="1"/>
    </xf>
    <xf numFmtId="0" fontId="2" fillId="6" borderId="3"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6" borderId="3" xfId="0" applyFont="1" applyFill="1" applyBorder="1" applyAlignment="1">
      <alignment vertical="top" wrapText="1"/>
    </xf>
    <xf numFmtId="0" fontId="2" fillId="6" borderId="6" xfId="0" applyFont="1" applyFill="1" applyBorder="1" applyAlignment="1">
      <alignment vertical="top" wrapText="1"/>
    </xf>
    <xf numFmtId="0" fontId="2" fillId="0" borderId="3" xfId="0" applyFont="1" applyFill="1" applyBorder="1" applyAlignment="1">
      <alignment vertical="top" wrapText="1"/>
    </xf>
    <xf numFmtId="0" fontId="5" fillId="6" borderId="3" xfId="0" applyFont="1" applyFill="1" applyBorder="1" applyAlignment="1">
      <alignment vertical="top" wrapText="1"/>
    </xf>
    <xf numFmtId="0" fontId="1" fillId="4" borderId="11" xfId="0" applyFont="1" applyFill="1" applyBorder="1" applyAlignment="1">
      <alignment horizontal="left" vertical="top"/>
    </xf>
    <xf numFmtId="0" fontId="5" fillId="4" borderId="11" xfId="0" applyFont="1" applyFill="1" applyBorder="1"/>
    <xf numFmtId="0" fontId="5" fillId="4" borderId="12" xfId="0" applyFont="1" applyFill="1" applyBorder="1"/>
    <xf numFmtId="0" fontId="5" fillId="4" borderId="12" xfId="0" applyFont="1" applyFill="1" applyBorder="1" applyAlignment="1"/>
    <xf numFmtId="0" fontId="5" fillId="0" borderId="0" xfId="0" applyFont="1" applyFill="1" applyBorder="1"/>
    <xf numFmtId="0" fontId="5" fillId="0" borderId="3" xfId="0" applyFont="1" applyFill="1" applyBorder="1"/>
    <xf numFmtId="0" fontId="5" fillId="0" borderId="3" xfId="0" applyFont="1" applyFill="1" applyBorder="1" applyAlignment="1"/>
    <xf numFmtId="0" fontId="6" fillId="4" borderId="0" xfId="0" applyFont="1" applyFill="1" applyBorder="1" applyAlignment="1">
      <alignment horizontal="left" vertical="top"/>
    </xf>
    <xf numFmtId="0" fontId="4" fillId="0" borderId="0" xfId="0" applyFont="1" applyBorder="1" applyAlignment="1">
      <alignment horizontal="left" vertical="top"/>
    </xf>
    <xf numFmtId="0" fontId="6" fillId="0" borderId="0" xfId="0" applyFont="1" applyFill="1" applyBorder="1" applyAlignment="1">
      <alignment horizontal="left"/>
    </xf>
    <xf numFmtId="0" fontId="6" fillId="0" borderId="0" xfId="0" applyFont="1" applyFill="1" applyBorder="1" applyAlignment="1">
      <alignment horizontal="left" wrapText="1"/>
    </xf>
    <xf numFmtId="0" fontId="6" fillId="0" borderId="0" xfId="0" applyNumberFormat="1" applyFont="1" applyFill="1" applyBorder="1" applyAlignment="1">
      <alignment horizontal="left"/>
    </xf>
    <xf numFmtId="0" fontId="4" fillId="0" borderId="0" xfId="0" applyFont="1" applyFill="1" applyBorder="1" applyAlignment="1">
      <alignment horizontal="left"/>
    </xf>
    <xf numFmtId="0" fontId="5" fillId="6" borderId="0" xfId="0" applyFont="1" applyFill="1" applyBorder="1" applyAlignment="1">
      <alignment horizontal="left" vertical="top" wrapText="1"/>
    </xf>
    <xf numFmtId="0" fontId="2" fillId="4" borderId="0" xfId="0" applyFont="1" applyFill="1" applyBorder="1" applyAlignment="1">
      <alignment horizontal="left" vertical="top" wrapText="1" indent="5"/>
    </xf>
    <xf numFmtId="0" fontId="2" fillId="6" borderId="0" xfId="0" applyNumberFormat="1" applyFont="1" applyFill="1" applyBorder="1" applyAlignment="1">
      <alignment horizontal="left" vertical="top" wrapText="1"/>
    </xf>
    <xf numFmtId="0" fontId="2" fillId="0" borderId="0" xfId="0" applyFont="1" applyFill="1" applyBorder="1" applyAlignment="1">
      <alignment horizontal="left"/>
    </xf>
    <xf numFmtId="0" fontId="2" fillId="0" borderId="0" xfId="0" applyFont="1" applyBorder="1" applyAlignment="1">
      <alignment horizontal="left"/>
    </xf>
    <xf numFmtId="0" fontId="0" fillId="0" borderId="0" xfId="0" applyBorder="1" applyAlignment="1"/>
    <xf numFmtId="0" fontId="5" fillId="3" borderId="0" xfId="0" applyFont="1" applyFill="1" applyBorder="1" applyAlignment="1">
      <alignment horizontal="left" vertical="top"/>
    </xf>
    <xf numFmtId="0" fontId="5" fillId="0" borderId="0" xfId="0" applyFont="1" applyFill="1" applyBorder="1" applyAlignment="1">
      <alignment vertical="top"/>
    </xf>
    <xf numFmtId="0" fontId="5" fillId="0" borderId="0" xfId="0" applyFont="1" applyFill="1" applyBorder="1" applyAlignment="1">
      <alignment wrapText="1"/>
    </xf>
    <xf numFmtId="0" fontId="5" fillId="0" borderId="0" xfId="0" applyFont="1" applyFill="1" applyBorder="1" applyAlignment="1"/>
    <xf numFmtId="0" fontId="5" fillId="4" borderId="9" xfId="0" applyFont="1" applyFill="1" applyBorder="1" applyAlignment="1">
      <alignment vertical="top"/>
    </xf>
    <xf numFmtId="0" fontId="2" fillId="6" borderId="9" xfId="0" applyFont="1" applyFill="1" applyBorder="1" applyAlignment="1">
      <alignment horizontal="left" vertical="top" wrapText="1"/>
    </xf>
    <xf numFmtId="0" fontId="5" fillId="4" borderId="11" xfId="0" applyFont="1" applyFill="1" applyBorder="1" applyAlignment="1">
      <alignment vertical="top"/>
    </xf>
    <xf numFmtId="0" fontId="5" fillId="4" borderId="11" xfId="0" applyFont="1" applyFill="1" applyBorder="1" applyAlignment="1">
      <alignment wrapText="1"/>
    </xf>
    <xf numFmtId="0" fontId="5" fillId="4" borderId="11" xfId="0" applyFont="1" applyFill="1" applyBorder="1" applyAlignment="1"/>
    <xf numFmtId="0" fontId="10" fillId="4" borderId="7" xfId="1" applyFill="1" applyBorder="1" applyAlignment="1" applyProtection="1">
      <alignment vertical="top" wrapText="1"/>
    </xf>
    <xf numFmtId="0" fontId="5" fillId="4" borderId="8" xfId="0" applyFont="1" applyFill="1" applyBorder="1" applyAlignment="1">
      <alignment horizontal="left" vertical="top"/>
    </xf>
    <xf numFmtId="0" fontId="5" fillId="4" borderId="8" xfId="0" applyFont="1" applyFill="1" applyBorder="1" applyAlignment="1">
      <alignment vertical="top" wrapText="1"/>
    </xf>
    <xf numFmtId="0" fontId="2" fillId="6" borderId="8" xfId="0" applyFont="1" applyFill="1" applyBorder="1" applyAlignment="1">
      <alignment horizontal="left" vertical="top" wrapText="1"/>
    </xf>
    <xf numFmtId="0" fontId="5" fillId="4" borderId="8" xfId="0" applyFont="1" applyFill="1" applyBorder="1" applyAlignment="1">
      <alignment horizontal="left" vertical="top" wrapText="1"/>
    </xf>
    <xf numFmtId="0" fontId="2" fillId="6" borderId="10" xfId="0" applyFont="1" applyFill="1" applyBorder="1" applyAlignment="1">
      <alignment horizontal="left" vertical="top" wrapText="1"/>
    </xf>
    <xf numFmtId="0" fontId="5" fillId="6" borderId="3" xfId="0" applyFont="1" applyFill="1" applyBorder="1" applyAlignment="1">
      <alignment horizontal="left" vertical="top" wrapText="1"/>
    </xf>
    <xf numFmtId="0" fontId="2" fillId="6" borderId="13" xfId="0" applyFont="1" applyFill="1" applyBorder="1" applyAlignment="1">
      <alignment horizontal="left" vertical="top" wrapText="1"/>
    </xf>
    <xf numFmtId="3" fontId="2" fillId="6" borderId="3" xfId="0" applyNumberFormat="1" applyFont="1" applyFill="1" applyBorder="1" applyAlignment="1">
      <alignment horizontal="left" vertical="top" wrapText="1"/>
    </xf>
    <xf numFmtId="0" fontId="2" fillId="0" borderId="3" xfId="0" applyFont="1" applyFill="1" applyBorder="1" applyAlignment="1">
      <alignment horizontal="left"/>
    </xf>
    <xf numFmtId="0" fontId="2" fillId="0" borderId="3" xfId="0" applyFont="1" applyBorder="1" applyAlignment="1">
      <alignment horizontal="left"/>
    </xf>
    <xf numFmtId="9" fontId="2" fillId="6" borderId="3" xfId="0" applyNumberFormat="1" applyFont="1" applyFill="1" applyBorder="1" applyAlignment="1">
      <alignment horizontal="left" vertical="top" wrapText="1"/>
    </xf>
    <xf numFmtId="0" fontId="2" fillId="6" borderId="10" xfId="0" applyFont="1" applyFill="1" applyBorder="1" applyAlignment="1">
      <alignment vertical="top" wrapText="1"/>
    </xf>
    <xf numFmtId="0" fontId="2" fillId="0" borderId="3" xfId="0" applyFont="1" applyFill="1" applyBorder="1"/>
    <xf numFmtId="0" fontId="2" fillId="6" borderId="0" xfId="0" applyFont="1" applyFill="1" applyBorder="1" applyAlignment="1">
      <alignment horizontal="left" vertical="top" wrapText="1"/>
    </xf>
    <xf numFmtId="0" fontId="2" fillId="4" borderId="7" xfId="0" applyFont="1" applyFill="1" applyBorder="1" applyAlignment="1">
      <alignment vertical="top" wrapText="1"/>
    </xf>
    <xf numFmtId="0" fontId="2" fillId="4" borderId="0" xfId="0" quotePrefix="1" applyFont="1" applyFill="1" applyBorder="1" applyAlignment="1">
      <alignment horizontal="left" vertical="top" wrapText="1" indent="5"/>
    </xf>
    <xf numFmtId="0" fontId="6" fillId="2" borderId="0" xfId="0" applyFont="1" applyFill="1" applyProtection="1">
      <protection locked="0"/>
    </xf>
    <xf numFmtId="0" fontId="0" fillId="2" borderId="0" xfId="0" applyFill="1" applyProtection="1">
      <protection locked="0"/>
    </xf>
    <xf numFmtId="0" fontId="0" fillId="0" borderId="0" xfId="0" applyProtection="1">
      <protection locked="0"/>
    </xf>
    <xf numFmtId="0" fontId="0" fillId="0" borderId="0" xfId="0" applyFill="1" applyBorder="1" applyProtection="1">
      <protection locked="0"/>
    </xf>
    <xf numFmtId="0" fontId="8" fillId="0" borderId="0" xfId="0" applyFont="1" applyProtection="1">
      <protection locked="0"/>
    </xf>
    <xf numFmtId="0" fontId="0" fillId="0" borderId="0" xfId="0" applyFont="1" applyProtection="1">
      <protection locked="0"/>
    </xf>
    <xf numFmtId="10" fontId="0" fillId="0" borderId="0" xfId="0" applyNumberFormat="1" applyProtection="1">
      <protection locked="0"/>
    </xf>
    <xf numFmtId="0" fontId="6" fillId="3" borderId="0" xfId="0" applyFont="1" applyFill="1" applyProtection="1">
      <protection locked="0"/>
    </xf>
    <xf numFmtId="0" fontId="14" fillId="3" borderId="0" xfId="0" applyFont="1" applyFill="1" applyProtection="1">
      <protection locked="0"/>
    </xf>
    <xf numFmtId="0" fontId="0" fillId="3" borderId="0" xfId="0" applyFill="1" applyProtection="1">
      <protection locked="0"/>
    </xf>
    <xf numFmtId="0" fontId="5" fillId="3" borderId="4" xfId="0" applyFont="1" applyFill="1" applyBorder="1" applyProtection="1">
      <protection locked="0"/>
    </xf>
    <xf numFmtId="0" fontId="5" fillId="3" borderId="25" xfId="0" applyFont="1" applyFill="1" applyBorder="1" applyProtection="1">
      <protection locked="0"/>
    </xf>
    <xf numFmtId="0" fontId="5" fillId="3" borderId="23" xfId="0" applyFont="1" applyFill="1" applyBorder="1" applyProtection="1">
      <protection locked="0"/>
    </xf>
    <xf numFmtId="0" fontId="5" fillId="3" borderId="24" xfId="0" applyFont="1" applyFill="1" applyBorder="1" applyProtection="1">
      <protection locked="0"/>
    </xf>
    <xf numFmtId="0" fontId="5" fillId="0" borderId="15" xfId="0" applyFont="1" applyFill="1" applyBorder="1" applyProtection="1">
      <protection locked="0"/>
    </xf>
    <xf numFmtId="0" fontId="3" fillId="3" borderId="0" xfId="0" applyFont="1" applyFill="1" applyAlignment="1" applyProtection="1">
      <alignment horizontal="center" vertical="center" textRotation="255" wrapText="1"/>
      <protection locked="0"/>
    </xf>
    <xf numFmtId="0" fontId="0" fillId="5" borderId="26" xfId="0" applyFill="1" applyBorder="1" applyProtection="1">
      <protection locked="0"/>
    </xf>
    <xf numFmtId="0" fontId="0" fillId="5" borderId="0" xfId="0" applyFill="1" applyBorder="1" applyProtection="1">
      <protection locked="0"/>
    </xf>
    <xf numFmtId="0" fontId="0" fillId="5" borderId="18" xfId="0" applyFill="1" applyBorder="1" applyProtection="1">
      <protection locked="0"/>
    </xf>
    <xf numFmtId="0" fontId="0" fillId="5" borderId="3" xfId="0" applyFill="1" applyBorder="1" applyProtection="1">
      <protection locked="0"/>
    </xf>
    <xf numFmtId="0" fontId="0" fillId="5" borderId="17" xfId="0" applyFill="1" applyBorder="1" applyProtection="1">
      <protection locked="0"/>
    </xf>
    <xf numFmtId="0" fontId="0" fillId="4" borderId="26" xfId="0" applyFill="1" applyBorder="1" applyProtection="1">
      <protection locked="0"/>
    </xf>
    <xf numFmtId="1" fontId="0" fillId="4" borderId="0" xfId="0" applyNumberFormat="1" applyFill="1" applyBorder="1" applyProtection="1">
      <protection locked="0"/>
    </xf>
    <xf numFmtId="1" fontId="0" fillId="4" borderId="3" xfId="0" applyNumberFormat="1" applyFill="1" applyBorder="1" applyProtection="1">
      <protection locked="0"/>
    </xf>
    <xf numFmtId="1" fontId="0" fillId="4" borderId="18" xfId="0" applyNumberFormat="1" applyFill="1" applyBorder="1" applyProtection="1">
      <protection locked="0"/>
    </xf>
    <xf numFmtId="1" fontId="0" fillId="4" borderId="17" xfId="0" applyNumberFormat="1" applyFill="1" applyBorder="1" applyProtection="1">
      <protection locked="0"/>
    </xf>
    <xf numFmtId="1" fontId="0" fillId="0" borderId="0" xfId="0" applyNumberFormat="1" applyFill="1" applyBorder="1" applyProtection="1">
      <protection locked="0"/>
    </xf>
    <xf numFmtId="1" fontId="0" fillId="5" borderId="0" xfId="0" applyNumberFormat="1" applyFill="1" applyBorder="1" applyProtection="1">
      <protection locked="0"/>
    </xf>
    <xf numFmtId="1" fontId="0" fillId="5" borderId="3" xfId="0" applyNumberFormat="1" applyFill="1" applyBorder="1" applyProtection="1">
      <protection locked="0"/>
    </xf>
    <xf numFmtId="1" fontId="0" fillId="5" borderId="18" xfId="0" applyNumberFormat="1" applyFill="1" applyBorder="1" applyProtection="1">
      <protection locked="0"/>
    </xf>
    <xf numFmtId="1" fontId="0" fillId="5" borderId="17" xfId="0" applyNumberFormat="1" applyFill="1" applyBorder="1" applyProtection="1">
      <protection locked="0"/>
    </xf>
    <xf numFmtId="2" fontId="0" fillId="0" borderId="0" xfId="0" applyNumberFormat="1" applyProtection="1">
      <protection locked="0"/>
    </xf>
    <xf numFmtId="0" fontId="0" fillId="3" borderId="0" xfId="0" applyFill="1" applyAlignment="1" applyProtection="1">
      <alignment vertical="top"/>
      <protection locked="0"/>
    </xf>
    <xf numFmtId="0" fontId="3" fillId="3" borderId="0" xfId="0" applyFont="1" applyFill="1" applyAlignment="1" applyProtection="1">
      <alignment vertical="top"/>
      <protection locked="0"/>
    </xf>
    <xf numFmtId="0" fontId="3" fillId="3" borderId="24" xfId="0" applyFont="1" applyFill="1" applyBorder="1" applyAlignment="1" applyProtection="1">
      <alignment horizontal="center" vertical="center" textRotation="255" wrapText="1"/>
      <protection locked="0"/>
    </xf>
    <xf numFmtId="0" fontId="1" fillId="4" borderId="4" xfId="0" applyFont="1" applyFill="1" applyBorder="1" applyProtection="1">
      <protection locked="0"/>
    </xf>
    <xf numFmtId="0" fontId="4" fillId="0" borderId="0" xfId="0" applyFont="1" applyProtection="1">
      <protection locked="0"/>
    </xf>
    <xf numFmtId="0" fontId="4" fillId="3" borderId="0" xfId="0" applyFont="1" applyFill="1" applyProtection="1">
      <protection locked="0"/>
    </xf>
    <xf numFmtId="0" fontId="4" fillId="3" borderId="0" xfId="0" applyFont="1" applyFill="1" applyAlignment="1" applyProtection="1">
      <protection locked="0"/>
    </xf>
    <xf numFmtId="0" fontId="4" fillId="3" borderId="0" xfId="0" applyFont="1" applyFill="1" applyAlignment="1" applyProtection="1">
      <alignment horizontal="center"/>
      <protection locked="0"/>
    </xf>
    <xf numFmtId="0" fontId="2" fillId="3" borderId="28" xfId="0" applyFont="1" applyFill="1" applyBorder="1" applyProtection="1">
      <protection locked="0"/>
    </xf>
    <xf numFmtId="0" fontId="2" fillId="3" borderId="7" xfId="0" applyFont="1" applyFill="1" applyBorder="1" applyProtection="1">
      <protection locked="0"/>
    </xf>
    <xf numFmtId="0" fontId="2" fillId="3" borderId="6" xfId="0" applyFont="1" applyFill="1" applyBorder="1" applyProtection="1">
      <protection locked="0"/>
    </xf>
    <xf numFmtId="0" fontId="0" fillId="5" borderId="1" xfId="0" applyFill="1" applyBorder="1" applyAlignment="1" applyProtection="1">
      <alignment horizontal="center" vertical="center"/>
      <protection locked="0"/>
    </xf>
    <xf numFmtId="0" fontId="2" fillId="4" borderId="3" xfId="0" applyFont="1" applyFill="1" applyBorder="1" applyProtection="1">
      <protection locked="0"/>
    </xf>
    <xf numFmtId="0" fontId="2" fillId="5" borderId="3" xfId="0" applyFont="1" applyFill="1" applyBorder="1" applyAlignment="1" applyProtection="1">
      <alignment horizontal="center"/>
      <protection locked="0"/>
    </xf>
    <xf numFmtId="1" fontId="2" fillId="5" borderId="1" xfId="0" applyNumberFormat="1" applyFont="1" applyFill="1" applyBorder="1" applyAlignment="1" applyProtection="1">
      <alignment horizontal="center"/>
      <protection locked="0"/>
    </xf>
    <xf numFmtId="0" fontId="7" fillId="5" borderId="3" xfId="0" applyFont="1" applyFill="1" applyBorder="1" applyProtection="1">
      <protection locked="0"/>
    </xf>
    <xf numFmtId="0" fontId="2" fillId="4" borderId="1" xfId="0" applyFont="1" applyFill="1" applyBorder="1" applyAlignment="1" applyProtection="1">
      <alignment horizontal="center"/>
      <protection locked="0"/>
    </xf>
    <xf numFmtId="0" fontId="5" fillId="5" borderId="3" xfId="0" applyFont="1" applyFill="1" applyBorder="1" applyProtection="1">
      <protection locked="0"/>
    </xf>
    <xf numFmtId="0" fontId="2" fillId="3" borderId="2" xfId="0" applyFont="1" applyFill="1" applyBorder="1" applyProtection="1">
      <protection locked="0"/>
    </xf>
    <xf numFmtId="0" fontId="2" fillId="3" borderId="5" xfId="0" applyFont="1" applyFill="1" applyBorder="1" applyProtection="1">
      <protection locked="0"/>
    </xf>
    <xf numFmtId="0" fontId="5" fillId="3" borderId="9" xfId="0" applyFont="1" applyFill="1" applyBorder="1" applyProtection="1">
      <protection locked="0"/>
    </xf>
    <xf numFmtId="0" fontId="0" fillId="5" borderId="10" xfId="0" applyFill="1" applyBorder="1" applyProtection="1">
      <protection locked="0"/>
    </xf>
    <xf numFmtId="0" fontId="5" fillId="3" borderId="0" xfId="0" applyFont="1" applyFill="1" applyBorder="1" applyProtection="1">
      <protection locked="0"/>
    </xf>
    <xf numFmtId="0" fontId="3" fillId="3" borderId="7" xfId="0" applyFont="1" applyFill="1" applyBorder="1" applyAlignment="1" applyProtection="1">
      <alignment horizontal="center" vertical="center" textRotation="255" wrapText="1"/>
      <protection locked="0"/>
    </xf>
    <xf numFmtId="0" fontId="5" fillId="5" borderId="6" xfId="0" applyFont="1" applyFill="1" applyBorder="1" applyProtection="1">
      <protection locked="0"/>
    </xf>
    <xf numFmtId="0" fontId="8" fillId="0" borderId="0" xfId="0" applyFont="1" applyFill="1" applyBorder="1" applyProtection="1">
      <protection locked="0"/>
    </xf>
    <xf numFmtId="1" fontId="2" fillId="0" borderId="0" xfId="0" applyNumberFormat="1" applyFont="1" applyFill="1" applyBorder="1" applyAlignment="1" applyProtection="1">
      <alignment horizontal="center"/>
      <protection locked="0"/>
    </xf>
    <xf numFmtId="0" fontId="7" fillId="5" borderId="10" xfId="0" applyFont="1" applyFill="1" applyBorder="1" applyProtection="1">
      <protection locked="0"/>
    </xf>
    <xf numFmtId="0" fontId="0" fillId="5" borderId="9" xfId="0" applyFill="1" applyBorder="1" applyProtection="1">
      <protection locked="0"/>
    </xf>
    <xf numFmtId="0" fontId="5" fillId="3" borderId="0" xfId="0" applyFont="1" applyFill="1" applyBorder="1" applyAlignment="1" applyProtection="1">
      <alignment vertical="top"/>
      <protection locked="0"/>
    </xf>
    <xf numFmtId="0" fontId="2" fillId="4" borderId="3" xfId="0" applyFont="1" applyFill="1" applyBorder="1" applyAlignment="1" applyProtection="1">
      <alignment horizontal="left"/>
      <protection locked="0"/>
    </xf>
    <xf numFmtId="0" fontId="2" fillId="4" borderId="0" xfId="0" applyFont="1" applyFill="1" applyBorder="1" applyAlignment="1" applyProtection="1">
      <alignment horizontal="center"/>
      <protection locked="0"/>
    </xf>
    <xf numFmtId="0" fontId="2" fillId="4" borderId="3" xfId="0" applyFont="1" applyFill="1" applyBorder="1" applyAlignment="1" applyProtection="1">
      <alignment horizontal="center"/>
      <protection locked="0"/>
    </xf>
    <xf numFmtId="1" fontId="2" fillId="5" borderId="3" xfId="0" applyNumberFormat="1" applyFont="1" applyFill="1" applyBorder="1" applyAlignment="1" applyProtection="1">
      <alignment horizontal="left"/>
      <protection locked="0"/>
    </xf>
    <xf numFmtId="1" fontId="2" fillId="5" borderId="0" xfId="0" applyNumberFormat="1" applyFont="1" applyFill="1" applyBorder="1" applyAlignment="1" applyProtection="1">
      <alignment horizontal="center"/>
      <protection locked="0"/>
    </xf>
    <xf numFmtId="1" fontId="2" fillId="5" borderId="3" xfId="0" applyNumberFormat="1" applyFont="1" applyFill="1" applyBorder="1" applyAlignment="1" applyProtection="1">
      <alignment horizontal="center"/>
      <protection locked="0"/>
    </xf>
    <xf numFmtId="0" fontId="5" fillId="3" borderId="0" xfId="0" applyFont="1" applyFill="1" applyAlignment="1" applyProtection="1">
      <alignment vertical="top"/>
      <protection locked="0"/>
    </xf>
    <xf numFmtId="0" fontId="0" fillId="3" borderId="7" xfId="0" applyFill="1" applyBorder="1" applyAlignment="1" applyProtection="1">
      <alignment vertical="top"/>
      <protection locked="0"/>
    </xf>
    <xf numFmtId="0" fontId="2" fillId="4" borderId="6" xfId="0" applyFont="1" applyFill="1" applyBorder="1" applyAlignment="1" applyProtection="1">
      <alignment horizontal="center"/>
      <protection locked="0"/>
    </xf>
    <xf numFmtId="0" fontId="2" fillId="4" borderId="7" xfId="0" applyFont="1" applyFill="1" applyBorder="1" applyAlignment="1" applyProtection="1">
      <alignment horizontal="center"/>
      <protection locked="0"/>
    </xf>
    <xf numFmtId="0" fontId="2" fillId="4" borderId="5" xfId="0" applyFont="1" applyFill="1" applyBorder="1" applyAlignment="1" applyProtection="1">
      <alignment horizontal="center"/>
      <protection locked="0"/>
    </xf>
    <xf numFmtId="0" fontId="1" fillId="0" borderId="0" xfId="0" applyFont="1" applyProtection="1">
      <protection locked="0"/>
    </xf>
    <xf numFmtId="164" fontId="0" fillId="5" borderId="14" xfId="0" applyNumberFormat="1" applyFill="1" applyBorder="1" applyProtection="1"/>
    <xf numFmtId="164" fontId="0" fillId="5" borderId="15" xfId="0" applyNumberFormat="1" applyFill="1" applyBorder="1" applyProtection="1"/>
    <xf numFmtId="164" fontId="0" fillId="5" borderId="16" xfId="0" applyNumberFormat="1" applyFill="1" applyBorder="1" applyProtection="1"/>
    <xf numFmtId="164" fontId="0" fillId="5" borderId="30" xfId="0" applyNumberFormat="1" applyFill="1" applyBorder="1" applyProtection="1"/>
    <xf numFmtId="0" fontId="3" fillId="3" borderId="0" xfId="0" applyFont="1" applyFill="1" applyAlignment="1" applyProtection="1">
      <alignment horizontal="center" vertical="center" textRotation="255"/>
      <protection locked="0"/>
    </xf>
    <xf numFmtId="0" fontId="0" fillId="5" borderId="26" xfId="0" applyFill="1" applyBorder="1" applyAlignment="1" applyProtection="1">
      <protection locked="0"/>
    </xf>
    <xf numFmtId="0" fontId="0" fillId="5" borderId="0" xfId="0" applyFill="1" applyBorder="1" applyAlignment="1" applyProtection="1">
      <protection locked="0"/>
    </xf>
    <xf numFmtId="0" fontId="0" fillId="5" borderId="29" xfId="0" applyFill="1" applyBorder="1" applyAlignment="1" applyProtection="1">
      <protection locked="0"/>
    </xf>
    <xf numFmtId="0" fontId="0" fillId="5" borderId="18" xfId="0" applyFill="1" applyBorder="1" applyAlignment="1" applyProtection="1">
      <protection locked="0"/>
    </xf>
    <xf numFmtId="0" fontId="0" fillId="5" borderId="14" xfId="0" applyFill="1" applyBorder="1" applyAlignment="1" applyProtection="1">
      <protection locked="0"/>
    </xf>
    <xf numFmtId="0" fontId="0" fillId="5" borderId="15" xfId="0" applyFill="1" applyBorder="1" applyAlignment="1" applyProtection="1">
      <protection locked="0"/>
    </xf>
    <xf numFmtId="0" fontId="0" fillId="5" borderId="16" xfId="0" applyFill="1" applyBorder="1" applyAlignment="1" applyProtection="1">
      <protection locked="0"/>
    </xf>
    <xf numFmtId="0" fontId="0" fillId="0" borderId="0" xfId="0" applyFill="1" applyBorder="1" applyAlignment="1" applyProtection="1">
      <protection locked="0"/>
    </xf>
    <xf numFmtId="164" fontId="1" fillId="2" borderId="24" xfId="0" applyNumberFormat="1" applyFont="1" applyFill="1" applyBorder="1" applyAlignment="1" applyProtection="1"/>
    <xf numFmtId="164" fontId="1" fillId="2" borderId="4" xfId="0" applyNumberFormat="1" applyFont="1" applyFill="1" applyBorder="1" applyAlignment="1" applyProtection="1"/>
    <xf numFmtId="0" fontId="0" fillId="0" borderId="0" xfId="0" applyAlignment="1" applyProtection="1">
      <protection locked="0"/>
    </xf>
    <xf numFmtId="0" fontId="6" fillId="3" borderId="0" xfId="0" applyFont="1" applyFill="1" applyAlignment="1" applyProtection="1">
      <protection locked="0"/>
    </xf>
    <xf numFmtId="0" fontId="0" fillId="5" borderId="14" xfId="0" applyFill="1" applyBorder="1" applyAlignment="1" applyProtection="1">
      <alignment wrapText="1"/>
      <protection locked="0"/>
    </xf>
    <xf numFmtId="0" fontId="0" fillId="5" borderId="0" xfId="0" applyFill="1" applyBorder="1" applyAlignment="1" applyProtection="1">
      <alignment wrapText="1"/>
      <protection locked="0"/>
    </xf>
    <xf numFmtId="0" fontId="0" fillId="5" borderId="29" xfId="0" applyFill="1" applyBorder="1" applyAlignment="1" applyProtection="1">
      <alignment wrapText="1"/>
      <protection locked="0"/>
    </xf>
    <xf numFmtId="3" fontId="16" fillId="4" borderId="0" xfId="0" applyNumberFormat="1" applyFont="1" applyFill="1" applyBorder="1" applyProtection="1">
      <protection locked="0"/>
    </xf>
    <xf numFmtId="3" fontId="16" fillId="4" borderId="3" xfId="0" applyNumberFormat="1" applyFont="1" applyFill="1" applyBorder="1" applyProtection="1">
      <protection locked="0"/>
    </xf>
    <xf numFmtId="3" fontId="16" fillId="4" borderId="18" xfId="0" applyNumberFormat="1" applyFont="1" applyFill="1" applyBorder="1" applyProtection="1">
      <protection locked="0"/>
    </xf>
    <xf numFmtId="3" fontId="16" fillId="4" borderId="17" xfId="0" applyNumberFormat="1" applyFont="1" applyFill="1" applyBorder="1" applyProtection="1">
      <protection locked="0"/>
    </xf>
    <xf numFmtId="3" fontId="16" fillId="5" borderId="0" xfId="0" applyNumberFormat="1" applyFont="1" applyFill="1" applyBorder="1" applyProtection="1">
      <protection locked="0"/>
    </xf>
    <xf numFmtId="3" fontId="16" fillId="5" borderId="3" xfId="0" applyNumberFormat="1" applyFont="1" applyFill="1" applyBorder="1" applyProtection="1">
      <protection locked="0"/>
    </xf>
    <xf numFmtId="3" fontId="16" fillId="5" borderId="18" xfId="0" applyNumberFormat="1" applyFont="1" applyFill="1" applyBorder="1" applyProtection="1">
      <protection locked="0"/>
    </xf>
    <xf numFmtId="3" fontId="16" fillId="5" borderId="17" xfId="0" applyNumberFormat="1" applyFont="1" applyFill="1" applyBorder="1" applyProtection="1">
      <protection locked="0"/>
    </xf>
    <xf numFmtId="1" fontId="16" fillId="0" borderId="0" xfId="0" applyNumberFormat="1" applyFont="1" applyFill="1" applyBorder="1" applyProtection="1">
      <protection locked="0"/>
    </xf>
    <xf numFmtId="164" fontId="16" fillId="4" borderId="17" xfId="0" applyNumberFormat="1" applyFont="1" applyFill="1" applyBorder="1" applyProtection="1"/>
    <xf numFmtId="164" fontId="16" fillId="4" borderId="3" xfId="0" applyNumberFormat="1" applyFont="1" applyFill="1" applyBorder="1" applyProtection="1"/>
    <xf numFmtId="164" fontId="16" fillId="4" borderId="18" xfId="0" applyNumberFormat="1" applyFont="1" applyFill="1" applyBorder="1" applyProtection="1"/>
    <xf numFmtId="164" fontId="16" fillId="4" borderId="26" xfId="0" applyNumberFormat="1" applyFont="1" applyFill="1" applyBorder="1" applyProtection="1"/>
    <xf numFmtId="164" fontId="16" fillId="5" borderId="17" xfId="0" applyNumberFormat="1" applyFont="1" applyFill="1" applyBorder="1" applyProtection="1"/>
    <xf numFmtId="164" fontId="16" fillId="5" borderId="3" xfId="0" applyNumberFormat="1" applyFont="1" applyFill="1" applyBorder="1" applyProtection="1"/>
    <xf numFmtId="164" fontId="16" fillId="5" borderId="18" xfId="0" applyNumberFormat="1" applyFont="1" applyFill="1" applyBorder="1" applyProtection="1"/>
    <xf numFmtId="1" fontId="16" fillId="5" borderId="0" xfId="0" applyNumberFormat="1" applyFont="1" applyFill="1" applyBorder="1" applyProtection="1">
      <protection locked="0"/>
    </xf>
    <xf numFmtId="1" fontId="16" fillId="5" borderId="3" xfId="0" applyNumberFormat="1" applyFont="1" applyFill="1" applyBorder="1" applyProtection="1">
      <protection locked="0"/>
    </xf>
    <xf numFmtId="1" fontId="16" fillId="5" borderId="18" xfId="0" applyNumberFormat="1" applyFont="1" applyFill="1" applyBorder="1" applyProtection="1">
      <protection locked="0"/>
    </xf>
    <xf numFmtId="1" fontId="16" fillId="5" borderId="17" xfId="0" applyNumberFormat="1" applyFont="1" applyFill="1" applyBorder="1" applyProtection="1">
      <protection locked="0"/>
    </xf>
    <xf numFmtId="1" fontId="16" fillId="5" borderId="20" xfId="0" applyNumberFormat="1" applyFont="1" applyFill="1" applyBorder="1" applyProtection="1">
      <protection locked="0"/>
    </xf>
    <xf numFmtId="1" fontId="16" fillId="5" borderId="19" xfId="0" applyNumberFormat="1" applyFont="1" applyFill="1" applyBorder="1" applyProtection="1">
      <protection locked="0"/>
    </xf>
    <xf numFmtId="1" fontId="16" fillId="5" borderId="21" xfId="0" applyNumberFormat="1" applyFont="1" applyFill="1" applyBorder="1" applyProtection="1">
      <protection locked="0"/>
    </xf>
    <xf numFmtId="1" fontId="17" fillId="4" borderId="25" xfId="0" applyNumberFormat="1" applyFont="1" applyFill="1" applyBorder="1" applyProtection="1">
      <protection locked="0"/>
    </xf>
    <xf numFmtId="1" fontId="17" fillId="4" borderId="24" xfId="0" applyNumberFormat="1" applyFont="1" applyFill="1" applyBorder="1" applyProtection="1">
      <protection locked="0"/>
    </xf>
    <xf numFmtId="1" fontId="17" fillId="4" borderId="23" xfId="0" applyNumberFormat="1" applyFont="1" applyFill="1" applyBorder="1" applyProtection="1">
      <protection locked="0"/>
    </xf>
    <xf numFmtId="1" fontId="17" fillId="0" borderId="22" xfId="0" applyNumberFormat="1" applyFont="1" applyFill="1" applyBorder="1" applyProtection="1">
      <protection locked="0"/>
    </xf>
    <xf numFmtId="164" fontId="17" fillId="4" borderId="24" xfId="0" applyNumberFormat="1" applyFont="1" applyFill="1" applyBorder="1" applyProtection="1"/>
    <xf numFmtId="164" fontId="17" fillId="4" borderId="27" xfId="0" applyNumberFormat="1" applyFont="1" applyFill="1" applyBorder="1" applyProtection="1"/>
    <xf numFmtId="164" fontId="17" fillId="4" borderId="23" xfId="0" applyNumberFormat="1" applyFont="1" applyFill="1" applyBorder="1" applyProtection="1"/>
    <xf numFmtId="164" fontId="16" fillId="5" borderId="26" xfId="0" applyNumberFormat="1" applyFont="1" applyFill="1" applyBorder="1" applyProtection="1"/>
    <xf numFmtId="3" fontId="2" fillId="5" borderId="1" xfId="0" applyNumberFormat="1" applyFont="1" applyFill="1" applyBorder="1" applyAlignment="1" applyProtection="1">
      <alignment horizontal="center"/>
    </xf>
    <xf numFmtId="3" fontId="2" fillId="4" borderId="5" xfId="0" applyNumberFormat="1" applyFont="1" applyFill="1" applyBorder="1" applyAlignment="1" applyProtection="1">
      <alignment horizontal="center"/>
    </xf>
    <xf numFmtId="3" fontId="7" fillId="5" borderId="1" xfId="0" applyNumberFormat="1" applyFont="1" applyFill="1" applyBorder="1" applyAlignment="1" applyProtection="1">
      <alignment horizontal="center"/>
    </xf>
    <xf numFmtId="3" fontId="2" fillId="4" borderId="1" xfId="0" applyNumberFormat="1" applyFont="1" applyFill="1" applyBorder="1" applyAlignment="1" applyProtection="1">
      <alignment horizontal="center"/>
    </xf>
    <xf numFmtId="3" fontId="7" fillId="5" borderId="5" xfId="0" applyNumberFormat="1" applyFont="1" applyFill="1" applyBorder="1" applyAlignment="1" applyProtection="1">
      <alignment horizontal="center"/>
    </xf>
    <xf numFmtId="3" fontId="5" fillId="5" borderId="5" xfId="0" applyNumberFormat="1" applyFont="1" applyFill="1" applyBorder="1" applyAlignment="1" applyProtection="1">
      <alignment horizontal="center"/>
    </xf>
    <xf numFmtId="165" fontId="2" fillId="4" borderId="1" xfId="2" applyNumberFormat="1" applyFont="1" applyFill="1" applyBorder="1" applyAlignment="1" applyProtection="1">
      <alignment horizontal="center"/>
    </xf>
    <xf numFmtId="165" fontId="2" fillId="5" borderId="1" xfId="2" applyNumberFormat="1" applyFont="1" applyFill="1" applyBorder="1" applyAlignment="1" applyProtection="1">
      <alignment horizontal="center"/>
    </xf>
    <xf numFmtId="165" fontId="2" fillId="4" borderId="5" xfId="2" applyNumberFormat="1" applyFont="1" applyFill="1" applyBorder="1" applyAlignment="1" applyProtection="1">
      <alignment horizontal="center"/>
    </xf>
    <xf numFmtId="165" fontId="7" fillId="5" borderId="1" xfId="2" applyNumberFormat="1" applyFont="1" applyFill="1" applyBorder="1" applyAlignment="1" applyProtection="1">
      <alignment horizontal="center"/>
    </xf>
    <xf numFmtId="165" fontId="7" fillId="5" borderId="5" xfId="2" applyNumberFormat="1" applyFont="1" applyFill="1" applyBorder="1" applyAlignment="1" applyProtection="1">
      <alignment horizontal="center"/>
    </xf>
    <xf numFmtId="165" fontId="5" fillId="5" borderId="1" xfId="2" applyNumberFormat="1" applyFont="1" applyFill="1" applyBorder="1" applyAlignment="1" applyProtection="1">
      <alignment horizontal="center"/>
    </xf>
    <xf numFmtId="165" fontId="0" fillId="0" borderId="0" xfId="2" applyNumberFormat="1" applyFont="1" applyBorder="1"/>
    <xf numFmtId="0" fontId="18" fillId="5" borderId="0" xfId="0" applyFont="1" applyFill="1" applyBorder="1" applyAlignment="1" applyProtection="1">
      <alignment wrapText="1"/>
      <protection locked="0"/>
    </xf>
    <xf numFmtId="0" fontId="2" fillId="6" borderId="10"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6" borderId="9" xfId="0" applyFont="1" applyFill="1" applyBorder="1" applyAlignment="1">
      <alignment horizontal="left" vertical="top" wrapText="1"/>
    </xf>
    <xf numFmtId="0" fontId="2" fillId="6" borderId="7" xfId="0" applyFont="1" applyFill="1" applyBorder="1" applyAlignment="1">
      <alignment horizontal="left" vertical="top" wrapText="1"/>
    </xf>
    <xf numFmtId="0" fontId="2" fillId="6" borderId="10" xfId="0" applyFont="1" applyFill="1" applyBorder="1" applyAlignment="1">
      <alignment vertical="top" wrapText="1"/>
    </xf>
    <xf numFmtId="0" fontId="2" fillId="6" borderId="6" xfId="0" applyFont="1" applyFill="1" applyBorder="1" applyAlignment="1">
      <alignment vertical="top" wrapText="1"/>
    </xf>
    <xf numFmtId="0" fontId="2" fillId="6" borderId="3" xfId="0" applyFont="1" applyFill="1" applyBorder="1" applyAlignment="1">
      <alignment horizontal="left" vertical="top" wrapText="1"/>
    </xf>
    <xf numFmtId="0" fontId="2" fillId="6" borderId="0" xfId="0" applyFont="1" applyFill="1" applyBorder="1" applyAlignment="1">
      <alignment horizontal="left" vertical="top" wrapText="1"/>
    </xf>
    <xf numFmtId="0" fontId="2" fillId="6" borderId="3" xfId="0" applyFont="1" applyFill="1" applyBorder="1" applyAlignment="1">
      <alignment vertical="top" wrapText="1"/>
    </xf>
    <xf numFmtId="0" fontId="6" fillId="4" borderId="0" xfId="0" applyNumberFormat="1" applyFont="1" applyFill="1" applyBorder="1" applyAlignment="1">
      <alignment horizontal="left" vertical="top"/>
    </xf>
    <xf numFmtId="9" fontId="2" fillId="6" borderId="10" xfId="0" applyNumberFormat="1" applyFont="1" applyFill="1" applyBorder="1" applyAlignment="1">
      <alignment horizontal="left" vertical="top" wrapText="1"/>
    </xf>
    <xf numFmtId="9" fontId="2" fillId="6" borderId="6" xfId="0" applyNumberFormat="1" applyFont="1" applyFill="1" applyBorder="1" applyAlignment="1">
      <alignment horizontal="left" vertical="top" wrapText="1"/>
    </xf>
    <xf numFmtId="0" fontId="13" fillId="6" borderId="10" xfId="1" applyFont="1" applyFill="1" applyBorder="1" applyAlignment="1" applyProtection="1">
      <alignment vertical="top" wrapText="1"/>
    </xf>
    <xf numFmtId="0" fontId="13" fillId="6" borderId="6" xfId="1" applyFont="1" applyFill="1" applyBorder="1" applyAlignment="1" applyProtection="1">
      <alignment vertical="top" wrapText="1"/>
    </xf>
    <xf numFmtId="0" fontId="2" fillId="6" borderId="10"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6" xfId="0" applyFont="1" applyFill="1" applyBorder="1" applyAlignment="1">
      <alignment horizontal="left" vertical="center" wrapText="1"/>
    </xf>
    <xf numFmtId="43" fontId="2" fillId="6" borderId="10" xfId="2" applyFont="1" applyFill="1" applyBorder="1" applyAlignment="1">
      <alignment horizontal="left" vertical="top" wrapText="1"/>
    </xf>
    <xf numFmtId="43" fontId="2" fillId="6" borderId="3" xfId="2" applyFont="1" applyFill="1" applyBorder="1" applyAlignment="1">
      <alignment horizontal="left" vertical="top" wrapText="1"/>
    </xf>
    <xf numFmtId="3" fontId="2" fillId="6" borderId="10" xfId="0" applyNumberFormat="1" applyFont="1" applyFill="1" applyBorder="1" applyAlignment="1">
      <alignment horizontal="left" vertical="top" wrapText="1"/>
    </xf>
    <xf numFmtId="3" fontId="2" fillId="6" borderId="6" xfId="0" applyNumberFormat="1" applyFont="1" applyFill="1" applyBorder="1" applyAlignment="1">
      <alignment horizontal="left" vertical="top" wrapText="1"/>
    </xf>
    <xf numFmtId="9" fontId="2" fillId="6" borderId="3" xfId="0" applyNumberFormat="1" applyFont="1" applyFill="1" applyBorder="1" applyAlignment="1">
      <alignment horizontal="left" vertical="top" wrapText="1"/>
    </xf>
    <xf numFmtId="3" fontId="2" fillId="6" borderId="3" xfId="0" applyNumberFormat="1" applyFont="1" applyFill="1" applyBorder="1" applyAlignment="1">
      <alignment horizontal="left" vertical="top" wrapText="1"/>
    </xf>
    <xf numFmtId="0" fontId="2" fillId="4" borderId="9" xfId="0" applyFont="1" applyFill="1" applyBorder="1" applyAlignment="1">
      <alignment vertical="top" wrapText="1"/>
    </xf>
    <xf numFmtId="0" fontId="2" fillId="4" borderId="7" xfId="0" applyFont="1" applyFill="1" applyBorder="1" applyAlignment="1">
      <alignment vertical="top" wrapText="1"/>
    </xf>
  </cellXfs>
  <cellStyles count="3">
    <cellStyle name="Hyperlink" xfId="1" builtinId="8"/>
    <cellStyle name="Komma" xfId="2" builtinId="3"/>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13</xdr:col>
      <xdr:colOff>333375</xdr:colOff>
      <xdr:row>20</xdr:row>
      <xdr:rowOff>127000</xdr:rowOff>
    </xdr:to>
    <xdr:sp macro="" textlink="">
      <xdr:nvSpPr>
        <xdr:cNvPr id="2" name="Text Box 1"/>
        <xdr:cNvSpPr txBox="1">
          <a:spLocks noChangeArrowheads="1"/>
        </xdr:cNvSpPr>
      </xdr:nvSpPr>
      <xdr:spPr bwMode="auto">
        <a:xfrm>
          <a:off x="609600" y="368300"/>
          <a:ext cx="7648575" cy="344170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endParaRPr lang="nl-NL" sz="1200" b="0" i="0" u="none" strike="noStrike" baseline="0">
            <a:solidFill>
              <a:srgbClr val="000000"/>
            </a:solidFill>
            <a:latin typeface="Arial"/>
            <a:cs typeface="Arial"/>
          </a:endParaRPr>
        </a:p>
        <a:p>
          <a:pPr algn="l" rtl="0">
            <a:defRPr sz="1000"/>
          </a:pPr>
          <a:r>
            <a:rPr lang="nl-NL" sz="1200" b="0" i="0" u="none" strike="noStrike" baseline="0">
              <a:solidFill>
                <a:srgbClr val="000000"/>
              </a:solidFill>
              <a:latin typeface="Arial" pitchFamily="34" charset="0"/>
              <a:cs typeface="Arial" pitchFamily="34" charset="0"/>
            </a:rPr>
            <a:t>Dit excelbestand stelt u in de gelegenheid de Netto Contante Waarde van kosten en effecten van maatregelenpakketten door te rekenen en onderling te vergelijken. Er zijn 5 worksheets. Naast deze toelichting bestaat dit document uit twee worksheets die u als informatiebron kunt gebruiken ('Ervaringsgegevens bouwkundig' en 'Ervaringsgegevens waterhuishoudkundig') en twee worksheets die gebruikt worden voor het rekenwerk ('Invoer maatregelenpakketten' en 'Uitkomst maatregelenpakketten'). De volgende worksheets zijn beschikbaar:</a:t>
          </a:r>
        </a:p>
        <a:p>
          <a:pPr algn="l" rtl="0">
            <a:defRPr sz="1000"/>
          </a:pPr>
          <a:r>
            <a:rPr lang="nl-NL" sz="1200" b="0" i="0" u="none" strike="noStrike" baseline="0">
              <a:solidFill>
                <a:srgbClr val="000000"/>
              </a:solidFill>
              <a:latin typeface="Arial" pitchFamily="34" charset="0"/>
              <a:cs typeface="Arial" pitchFamily="34" charset="0"/>
            </a:rPr>
            <a:t>- </a:t>
          </a:r>
          <a:r>
            <a:rPr lang="nl-NL" sz="1200" b="1" i="1" u="none" strike="noStrike" baseline="0">
              <a:solidFill>
                <a:srgbClr val="000000"/>
              </a:solidFill>
              <a:latin typeface="Arial" pitchFamily="34" charset="0"/>
              <a:cs typeface="Arial" pitchFamily="34" charset="0"/>
            </a:rPr>
            <a:t>Invoer maatregelenpakketten</a:t>
          </a:r>
          <a:r>
            <a:rPr lang="nl-NL" sz="1200" b="0" i="0" u="none" strike="noStrike" baseline="0">
              <a:solidFill>
                <a:srgbClr val="000000"/>
              </a:solidFill>
              <a:latin typeface="Arial" pitchFamily="34" charset="0"/>
              <a:cs typeface="Arial" pitchFamily="34" charset="0"/>
            </a:rPr>
            <a:t>: in dit worksheet kunt u de kosten voor investeringen, kosten voor beheer en onderhoud en de effecten invoeren. De NCW worden automatisch voor u berekend. Dit doet u door de kosten (investeringen en beheer en onderhoud) en effecten voor ieder van de voor u relevante jaren (en binnen de door u bepaalde projectperiode) in te voeren.</a:t>
          </a:r>
        </a:p>
        <a:p>
          <a:pPr algn="l" rtl="0">
            <a:defRPr sz="1000"/>
          </a:pPr>
          <a:r>
            <a:rPr lang="nl-NL" sz="1200" b="0" i="0" u="none" strike="noStrike" baseline="0">
              <a:solidFill>
                <a:srgbClr val="000000"/>
              </a:solidFill>
              <a:latin typeface="Arial" pitchFamily="34" charset="0"/>
              <a:cs typeface="Arial" pitchFamily="34" charset="0"/>
            </a:rPr>
            <a:t>- </a:t>
          </a:r>
          <a:r>
            <a:rPr lang="nl-NL" sz="1200" b="1" i="1" u="none" strike="noStrike" baseline="0">
              <a:solidFill>
                <a:srgbClr val="000000"/>
              </a:solidFill>
              <a:latin typeface="Arial" pitchFamily="34" charset="0"/>
              <a:cs typeface="Arial" pitchFamily="34" charset="0"/>
            </a:rPr>
            <a:t>Uitkomst maatregelenpakketten</a:t>
          </a:r>
          <a:r>
            <a:rPr lang="nl-NL" sz="1200" b="0" i="0" u="none" strike="noStrike" baseline="0">
              <a:solidFill>
                <a:srgbClr val="000000"/>
              </a:solidFill>
              <a:latin typeface="Arial" pitchFamily="34" charset="0"/>
              <a:cs typeface="Arial" pitchFamily="34" charset="0"/>
            </a:rPr>
            <a:t>: in dit worksheet worden de uitkomsten van de financiële analyse in een</a:t>
          </a:r>
        </a:p>
        <a:p>
          <a:pPr algn="l" rtl="0">
            <a:defRPr sz="1000"/>
          </a:pPr>
          <a:r>
            <a:rPr lang="nl-NL" sz="1200" b="0" i="0" u="none" strike="noStrike" baseline="0">
              <a:solidFill>
                <a:srgbClr val="000000"/>
              </a:solidFill>
              <a:latin typeface="Arial" pitchFamily="34" charset="0"/>
              <a:cs typeface="Arial" pitchFamily="34" charset="0"/>
            </a:rPr>
            <a:t>  standaard tabel gegenereeerd. Tevens kunt u in een tweede tabel zelf toevoegen uw inschatting van de gevolgen of effecten van maatregelenpakketten die niet direct in geld uit te drukken zijn.</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1200" b="0" i="0" u="none" strike="noStrike" baseline="0">
              <a:solidFill>
                <a:srgbClr val="000000"/>
              </a:solidFill>
              <a:latin typeface="Arial" pitchFamily="34" charset="0"/>
              <a:cs typeface="Arial" pitchFamily="34" charset="0"/>
            </a:rPr>
            <a:t>- </a:t>
          </a:r>
          <a:r>
            <a:rPr lang="nl-NL" sz="1200" b="1" i="1" u="none" strike="noStrike" baseline="0">
              <a:solidFill>
                <a:srgbClr val="000000"/>
              </a:solidFill>
              <a:latin typeface="Arial" pitchFamily="34" charset="0"/>
              <a:cs typeface="Arial" pitchFamily="34" charset="0"/>
            </a:rPr>
            <a:t>Ervaringsgegevens bouwkundig</a:t>
          </a:r>
          <a:r>
            <a:rPr lang="nl-NL" sz="1200" b="0" i="0" u="none" strike="noStrike" baseline="0">
              <a:solidFill>
                <a:srgbClr val="000000"/>
              </a:solidFill>
              <a:latin typeface="Arial" pitchFamily="34" charset="0"/>
              <a:cs typeface="Arial" pitchFamily="34" charset="0"/>
            </a:rPr>
            <a:t>: u kunt dit worksheet raadplegen voor </a:t>
          </a:r>
          <a:r>
            <a:rPr lang="nl-NL" sz="1200" b="0" i="0" u="none" strike="noStrike" baseline="0">
              <a:solidFill>
                <a:srgbClr val="000000"/>
              </a:solidFill>
              <a:latin typeface="Arial" pitchFamily="34" charset="0"/>
              <a:ea typeface="+mn-ea"/>
              <a:cs typeface="Arial" pitchFamily="34" charset="0"/>
            </a:rPr>
            <a:t>ervaringsgegevens</a:t>
          </a:r>
          <a:r>
            <a:rPr lang="nl-NL" sz="1200" b="0" i="0" u="none" strike="noStrike" baseline="0">
              <a:solidFill>
                <a:srgbClr val="000000"/>
              </a:solidFill>
              <a:latin typeface="Arial" pitchFamily="34" charset="0"/>
              <a:cs typeface="Arial" pitchFamily="34" charset="0"/>
            </a:rPr>
            <a:t> van relevante bouwkundige maatregelen. Deze kunt u gebruiken om uw verkenning uit te voeren. </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1200" b="0" i="0" baseline="0">
              <a:latin typeface="Arial" pitchFamily="34" charset="0"/>
              <a:ea typeface="+mn-ea"/>
              <a:cs typeface="Arial" pitchFamily="34" charset="0"/>
            </a:rPr>
            <a:t>- </a:t>
          </a:r>
          <a:r>
            <a:rPr lang="nl-NL" sz="1200" b="1" i="1" baseline="0">
              <a:latin typeface="Arial" pitchFamily="34" charset="0"/>
              <a:ea typeface="+mn-ea"/>
              <a:cs typeface="Arial" pitchFamily="34" charset="0"/>
            </a:rPr>
            <a:t>Ervaringsgegevens bouwkundig</a:t>
          </a:r>
          <a:r>
            <a:rPr lang="nl-NL" sz="1200" b="0" i="0" baseline="0">
              <a:latin typeface="Arial" pitchFamily="34" charset="0"/>
              <a:ea typeface="+mn-ea"/>
              <a:cs typeface="Arial" pitchFamily="34" charset="0"/>
            </a:rPr>
            <a:t>: u kunt dit worksheet raadplegen voor ervaringsgegevens van relevante bouwkundige maatregelen. Deze kunt u gebruiken om uw verkenning uit te voeren.</a:t>
          </a:r>
          <a:endParaRPr lang="nl-NL" sz="1200">
            <a:latin typeface="Arial" pitchFamily="34" charset="0"/>
            <a:cs typeface="Arial" pitchFamily="34" charset="0"/>
          </a:endParaRPr>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groenblauwenetwerken.com/measures/adjusting-the-foundation/"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www.groenblauwenetwerken.com/measures/replacing-leakingdraining-sewers/" TargetMode="External"/><Relationship Id="rId7" Type="http://schemas.openxmlformats.org/officeDocument/2006/relationships/hyperlink" Target="http://www.groenblauwenetwerken.com/measures/reduce-paved-surfaces/" TargetMode="External"/><Relationship Id="rId2" Type="http://schemas.openxmlformats.org/officeDocument/2006/relationships/hyperlink" Target="http://www.groenblauwenetwerken.com/measures/1849-2/" TargetMode="External"/><Relationship Id="rId1" Type="http://schemas.openxmlformats.org/officeDocument/2006/relationships/hyperlink" Target="http://www.groenblauwenetwerken.com/measures/porous-paving-materials/" TargetMode="External"/><Relationship Id="rId6" Type="http://schemas.openxmlformats.org/officeDocument/2006/relationships/hyperlink" Target="http://www.groenblauwenetwerken.com/measures/construction-of-underground-structures-to-prevent-drainage-via-cunettes/" TargetMode="External"/><Relationship Id="rId5" Type="http://schemas.openxmlformats.org/officeDocument/2006/relationships/hyperlink" Target="http://www.groenblauwenetwerken.com/measures/1847-2/" TargetMode="External"/><Relationship Id="rId4" Type="http://schemas.openxmlformats.org/officeDocument/2006/relationships/hyperlink" Target="http://www.groenblauwenetwerken.com/measures/replacing-leakingdraining-sew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
  <sheetViews>
    <sheetView tabSelected="1" workbookViewId="0">
      <selection activeCell="O8" sqref="O8"/>
    </sheetView>
  </sheetViews>
  <sheetFormatPr defaultRowHeight="15" x14ac:dyDescent="0.25"/>
  <sheetData>
    <row r="1" spans="1:6" ht="26.25" x14ac:dyDescent="0.4">
      <c r="A1" s="83" t="s">
        <v>208</v>
      </c>
      <c r="B1" s="84"/>
      <c r="C1" s="84"/>
      <c r="D1" s="84"/>
      <c r="E1" s="84"/>
      <c r="F1" s="8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00"/>
  <sheetViews>
    <sheetView topLeftCell="T1" zoomScale="60" zoomScaleNormal="60" workbookViewId="0">
      <pane ySplit="10" topLeftCell="A32" activePane="bottomLeft" state="frozen"/>
      <selection pane="bottomLeft" activeCell="AY16" sqref="AY16"/>
    </sheetView>
  </sheetViews>
  <sheetFormatPr defaultColWidth="8.7109375" defaultRowHeight="15" x14ac:dyDescent="0.25"/>
  <cols>
    <col min="1" max="1" width="11.7109375" style="85" customWidth="1"/>
    <col min="2" max="2" width="11.42578125" style="85" customWidth="1"/>
    <col min="3" max="8" width="8.85546875" style="85" bestFit="1" customWidth="1"/>
    <col min="9" max="9" width="10.140625" style="85" bestFit="1" customWidth="1"/>
    <col min="10" max="11" width="8.85546875" style="85" bestFit="1" customWidth="1"/>
    <col min="12" max="12" width="3.28515625" style="86" customWidth="1"/>
    <col min="13" max="16" width="14.5703125" style="85" customWidth="1"/>
    <col min="17" max="17" width="9.140625" style="85" hidden="1" customWidth="1"/>
    <col min="18" max="18" width="12.85546875" style="85" hidden="1" customWidth="1"/>
    <col min="19" max="19" width="9.140625" style="85" hidden="1" customWidth="1"/>
    <col min="20" max="20" width="8.7109375" style="85"/>
    <col min="21" max="21" width="6.85546875" style="85" customWidth="1"/>
    <col min="22" max="23" width="8.7109375" style="85"/>
    <col min="24" max="24" width="8.85546875" style="85" bestFit="1" customWidth="1"/>
    <col min="25" max="32" width="8.7109375" style="85"/>
    <col min="33" max="33" width="3.140625" style="85" customWidth="1"/>
    <col min="34" max="37" width="14.5703125" style="85" customWidth="1"/>
    <col min="38" max="39" width="0" style="85" hidden="1" customWidth="1"/>
    <col min="40" max="40" width="1.7109375" style="85" customWidth="1"/>
    <col min="41" max="53" width="8.7109375" style="85"/>
    <col min="54" max="54" width="2.5703125" style="85" customWidth="1"/>
    <col min="55" max="58" width="14.5703125" style="85" customWidth="1"/>
    <col min="59" max="64" width="0" style="85" hidden="1" customWidth="1"/>
    <col min="65" max="16384" width="8.7109375" style="85"/>
  </cols>
  <sheetData>
    <row r="1" spans="1:62" ht="26.25" hidden="1" x14ac:dyDescent="0.4">
      <c r="A1" s="83" t="s">
        <v>198</v>
      </c>
      <c r="B1" s="84"/>
      <c r="C1" s="84"/>
      <c r="D1" s="84"/>
      <c r="E1" s="84"/>
      <c r="F1" s="84"/>
      <c r="AI1" s="85" t="s">
        <v>1</v>
      </c>
    </row>
    <row r="2" spans="1:62" hidden="1" x14ac:dyDescent="0.25">
      <c r="A2" s="87" t="s">
        <v>7</v>
      </c>
      <c r="G2" s="85" t="s">
        <v>1</v>
      </c>
    </row>
    <row r="3" spans="1:62" hidden="1" x14ac:dyDescent="0.25">
      <c r="A3" s="88" t="s">
        <v>6</v>
      </c>
      <c r="B3" s="89">
        <v>2.5000000000000001E-2</v>
      </c>
      <c r="G3" s="85" t="s">
        <v>1</v>
      </c>
    </row>
    <row r="4" spans="1:62" hidden="1" x14ac:dyDescent="0.25">
      <c r="A4" s="85" t="s">
        <v>172</v>
      </c>
      <c r="B4" s="85" t="s">
        <v>166</v>
      </c>
      <c r="G4" s="85" t="s">
        <v>1</v>
      </c>
    </row>
    <row r="6" spans="1:62" ht="26.25" x14ac:dyDescent="0.4">
      <c r="A6" s="90" t="s">
        <v>201</v>
      </c>
      <c r="B6" s="90"/>
      <c r="C6" s="90"/>
      <c r="D6" s="90"/>
      <c r="E6" s="90"/>
      <c r="V6" s="90" t="s">
        <v>199</v>
      </c>
      <c r="W6" s="90"/>
      <c r="X6" s="90"/>
      <c r="Y6" s="90"/>
      <c r="Z6" s="90"/>
      <c r="AG6" s="86"/>
      <c r="AQ6" s="90" t="s">
        <v>210</v>
      </c>
      <c r="AR6" s="90"/>
      <c r="AS6" s="90"/>
      <c r="AT6" s="90"/>
      <c r="AU6" s="90"/>
      <c r="BB6" s="86"/>
    </row>
    <row r="7" spans="1:62" ht="26.25" x14ac:dyDescent="0.4">
      <c r="A7" s="90"/>
      <c r="B7" s="90"/>
      <c r="C7" s="90"/>
      <c r="D7" s="90"/>
      <c r="E7" s="90"/>
      <c r="F7" s="90"/>
      <c r="G7" s="90"/>
      <c r="H7" s="90"/>
      <c r="I7" s="90"/>
      <c r="J7" s="90"/>
      <c r="K7" s="90"/>
      <c r="L7" s="90"/>
      <c r="M7" s="90"/>
      <c r="N7" s="90"/>
      <c r="O7" s="90"/>
      <c r="P7" s="90"/>
      <c r="T7" s="90"/>
      <c r="V7" s="90"/>
      <c r="W7" s="90"/>
      <c r="X7" s="90"/>
      <c r="Y7" s="90"/>
      <c r="Z7" s="90"/>
      <c r="AA7" s="90"/>
      <c r="AB7" s="90"/>
      <c r="AC7" s="90"/>
      <c r="AD7" s="90"/>
      <c r="AE7" s="90"/>
      <c r="AF7" s="90"/>
      <c r="AG7" s="90"/>
      <c r="AH7" s="90"/>
      <c r="AI7" s="90"/>
      <c r="AJ7" s="90"/>
      <c r="AK7" s="90"/>
      <c r="AO7" s="90"/>
      <c r="AQ7" s="90"/>
      <c r="AR7" s="90"/>
      <c r="AS7" s="90"/>
      <c r="AT7" s="90"/>
      <c r="AU7" s="90"/>
      <c r="AV7" s="90"/>
      <c r="AW7" s="90"/>
      <c r="AX7" s="90"/>
      <c r="AY7" s="90"/>
      <c r="AZ7" s="90"/>
      <c r="BA7" s="90"/>
      <c r="BB7" s="90"/>
      <c r="BC7" s="90"/>
      <c r="BD7" s="90"/>
      <c r="BE7" s="90"/>
      <c r="BF7" s="90"/>
      <c r="BJ7" s="90"/>
    </row>
    <row r="8" spans="1:62" ht="27" thickBot="1" x14ac:dyDescent="0.45">
      <c r="A8" s="90" t="s">
        <v>1</v>
      </c>
      <c r="B8" s="90"/>
      <c r="C8" s="91" t="s">
        <v>171</v>
      </c>
      <c r="D8" s="91"/>
      <c r="E8" s="91"/>
      <c r="F8" s="91" t="s">
        <v>1</v>
      </c>
      <c r="G8" s="91"/>
      <c r="H8" s="91"/>
      <c r="I8" s="90"/>
      <c r="J8" s="90"/>
      <c r="K8" s="90"/>
      <c r="L8" s="90"/>
      <c r="M8" s="91" t="s">
        <v>170</v>
      </c>
      <c r="N8" s="91"/>
      <c r="O8" s="91"/>
      <c r="P8" s="91"/>
      <c r="T8" s="90"/>
      <c r="V8" s="90" t="s">
        <v>1</v>
      </c>
      <c r="W8" s="90"/>
      <c r="X8" s="91" t="s">
        <v>171</v>
      </c>
      <c r="Y8" s="91"/>
      <c r="Z8" s="91"/>
      <c r="AA8" s="91" t="s">
        <v>1</v>
      </c>
      <c r="AB8" s="91"/>
      <c r="AC8" s="91"/>
      <c r="AD8" s="90"/>
      <c r="AE8" s="90"/>
      <c r="AF8" s="90"/>
      <c r="AG8" s="90"/>
      <c r="AH8" s="91" t="s">
        <v>170</v>
      </c>
      <c r="AI8" s="91"/>
      <c r="AJ8" s="91"/>
      <c r="AK8" s="91"/>
      <c r="AO8" s="90"/>
      <c r="AQ8" s="90" t="s">
        <v>1</v>
      </c>
      <c r="AR8" s="90"/>
      <c r="AS8" s="91" t="s">
        <v>171</v>
      </c>
      <c r="AT8" s="91"/>
      <c r="AU8" s="91"/>
      <c r="AV8" s="91" t="s">
        <v>1</v>
      </c>
      <c r="AW8" s="91"/>
      <c r="AX8" s="91"/>
      <c r="AY8" s="90"/>
      <c r="AZ8" s="90"/>
      <c r="BA8" s="90"/>
      <c r="BB8" s="90"/>
      <c r="BC8" s="91" t="s">
        <v>170</v>
      </c>
      <c r="BD8" s="91"/>
      <c r="BE8" s="91"/>
      <c r="BF8" s="91"/>
      <c r="BJ8" s="90"/>
    </row>
    <row r="9" spans="1:62" ht="27" thickBot="1" x14ac:dyDescent="0.45">
      <c r="A9" s="92" t="s">
        <v>1</v>
      </c>
      <c r="B9" s="93" t="s">
        <v>4</v>
      </c>
      <c r="C9" s="94" t="s">
        <v>0</v>
      </c>
      <c r="D9" s="94"/>
      <c r="E9" s="95"/>
      <c r="F9" s="94" t="s">
        <v>2</v>
      </c>
      <c r="G9" s="94"/>
      <c r="H9" s="94"/>
      <c r="I9" s="96" t="s">
        <v>3</v>
      </c>
      <c r="J9" s="94"/>
      <c r="K9" s="95"/>
      <c r="L9" s="97"/>
      <c r="M9" s="96" t="s">
        <v>167</v>
      </c>
      <c r="N9" s="94" t="s">
        <v>168</v>
      </c>
      <c r="O9" s="95" t="s">
        <v>169</v>
      </c>
      <c r="P9" s="93" t="s">
        <v>10</v>
      </c>
      <c r="R9" s="85" t="s">
        <v>165</v>
      </c>
      <c r="T9" s="90"/>
      <c r="V9" s="92" t="s">
        <v>1</v>
      </c>
      <c r="W9" s="93" t="s">
        <v>4</v>
      </c>
      <c r="X9" s="94" t="s">
        <v>0</v>
      </c>
      <c r="Y9" s="94"/>
      <c r="Z9" s="95"/>
      <c r="AA9" s="94" t="s">
        <v>2</v>
      </c>
      <c r="AB9" s="94"/>
      <c r="AC9" s="94"/>
      <c r="AD9" s="96" t="s">
        <v>3</v>
      </c>
      <c r="AE9" s="94"/>
      <c r="AF9" s="95"/>
      <c r="AG9" s="97"/>
      <c r="AH9" s="96" t="s">
        <v>167</v>
      </c>
      <c r="AI9" s="94" t="s">
        <v>168</v>
      </c>
      <c r="AJ9" s="95" t="s">
        <v>169</v>
      </c>
      <c r="AK9" s="93" t="s">
        <v>10</v>
      </c>
      <c r="AM9" s="85" t="s">
        <v>165</v>
      </c>
      <c r="AO9" s="90"/>
      <c r="AQ9" s="92" t="s">
        <v>1</v>
      </c>
      <c r="AR9" s="93" t="s">
        <v>4</v>
      </c>
      <c r="AS9" s="94" t="s">
        <v>0</v>
      </c>
      <c r="AT9" s="94"/>
      <c r="AU9" s="95"/>
      <c r="AV9" s="94" t="s">
        <v>2</v>
      </c>
      <c r="AW9" s="94"/>
      <c r="AX9" s="94"/>
      <c r="AY9" s="96" t="s">
        <v>3</v>
      </c>
      <c r="AZ9" s="94"/>
      <c r="BA9" s="95"/>
      <c r="BB9" s="97"/>
      <c r="BC9" s="96" t="s">
        <v>167</v>
      </c>
      <c r="BD9" s="94" t="s">
        <v>168</v>
      </c>
      <c r="BE9" s="95" t="s">
        <v>169</v>
      </c>
      <c r="BF9" s="93" t="s">
        <v>10</v>
      </c>
      <c r="BH9" s="85" t="s">
        <v>165</v>
      </c>
      <c r="BJ9" s="90"/>
    </row>
    <row r="10" spans="1:62" s="172" customFormat="1" ht="42.95" customHeight="1" thickBot="1" x14ac:dyDescent="0.45">
      <c r="A10" s="161" t="s">
        <v>1</v>
      </c>
      <c r="B10" s="162" t="s">
        <v>185</v>
      </c>
      <c r="C10" s="163" t="s">
        <v>200</v>
      </c>
      <c r="D10" s="164" t="s">
        <v>200</v>
      </c>
      <c r="E10" s="165" t="s">
        <v>200</v>
      </c>
      <c r="F10" s="166" t="s">
        <v>200</v>
      </c>
      <c r="G10" s="164" t="s">
        <v>200</v>
      </c>
      <c r="H10" s="167" t="s">
        <v>200</v>
      </c>
      <c r="I10" s="166" t="s">
        <v>200</v>
      </c>
      <c r="J10" s="164" t="s">
        <v>200</v>
      </c>
      <c r="K10" s="168" t="s">
        <v>200</v>
      </c>
      <c r="L10" s="169"/>
      <c r="M10" s="170">
        <f>M99</f>
        <v>0</v>
      </c>
      <c r="N10" s="170">
        <f t="shared" ref="N10:P10" si="0">N99</f>
        <v>0</v>
      </c>
      <c r="O10" s="170">
        <f t="shared" si="0"/>
        <v>0</v>
      </c>
      <c r="P10" s="171">
        <f t="shared" si="0"/>
        <v>0</v>
      </c>
      <c r="T10" s="173"/>
      <c r="V10" s="161" t="s">
        <v>1</v>
      </c>
      <c r="W10" s="162"/>
      <c r="X10" s="175" t="s">
        <v>202</v>
      </c>
      <c r="Y10" s="176" t="s">
        <v>200</v>
      </c>
      <c r="Z10" s="165" t="s">
        <v>200</v>
      </c>
      <c r="AA10" s="166" t="s">
        <v>200</v>
      </c>
      <c r="AB10" s="164" t="s">
        <v>200</v>
      </c>
      <c r="AC10" s="167" t="s">
        <v>200</v>
      </c>
      <c r="AD10" s="174" t="s">
        <v>203</v>
      </c>
      <c r="AE10" s="176" t="s">
        <v>1</v>
      </c>
      <c r="AF10" s="168" t="s">
        <v>1</v>
      </c>
      <c r="AG10" s="169"/>
      <c r="AH10" s="170">
        <f>AH99</f>
        <v>-821673.57944816793</v>
      </c>
      <c r="AI10" s="170">
        <f t="shared" ref="AI10:AK10" si="1">AI99</f>
        <v>0</v>
      </c>
      <c r="AJ10" s="170">
        <f t="shared" si="1"/>
        <v>937858.64434436732</v>
      </c>
      <c r="AK10" s="171">
        <f t="shared" si="1"/>
        <v>116185.06489619939</v>
      </c>
      <c r="AO10" s="173"/>
      <c r="AQ10" s="161" t="s">
        <v>1</v>
      </c>
      <c r="AR10" s="162" t="s">
        <v>1</v>
      </c>
      <c r="AS10" s="221" t="s">
        <v>209</v>
      </c>
      <c r="AT10" s="164" t="s">
        <v>200</v>
      </c>
      <c r="AU10" s="165" t="s">
        <v>200</v>
      </c>
      <c r="AV10" s="166">
        <v>1</v>
      </c>
      <c r="AW10" s="164">
        <v>2</v>
      </c>
      <c r="AX10" s="167">
        <v>3</v>
      </c>
      <c r="AY10" s="166">
        <v>1</v>
      </c>
      <c r="AZ10" s="164">
        <v>2</v>
      </c>
      <c r="BA10" s="168">
        <v>3</v>
      </c>
      <c r="BB10" s="169"/>
      <c r="BC10" s="170">
        <f>BC99</f>
        <v>-91051.014958453103</v>
      </c>
      <c r="BD10" s="170">
        <f t="shared" ref="BD10:BF10" si="2">BD99</f>
        <v>0</v>
      </c>
      <c r="BE10" s="170">
        <f t="shared" si="2"/>
        <v>0</v>
      </c>
      <c r="BF10" s="171">
        <f t="shared" si="2"/>
        <v>-91051.014958453103</v>
      </c>
      <c r="BJ10" s="173"/>
    </row>
    <row r="11" spans="1:62" ht="20.100000000000001" customHeight="1" x14ac:dyDescent="0.4">
      <c r="A11" s="98"/>
      <c r="B11" s="99"/>
      <c r="C11" s="100"/>
      <c r="D11" s="102"/>
      <c r="E11" s="101"/>
      <c r="F11" s="103"/>
      <c r="G11" s="102"/>
      <c r="H11" s="100"/>
      <c r="I11" s="103"/>
      <c r="J11" s="102"/>
      <c r="K11" s="101"/>
      <c r="M11" s="157"/>
      <c r="N11" s="158"/>
      <c r="O11" s="159"/>
      <c r="P11" s="160"/>
      <c r="T11" s="90"/>
      <c r="V11" s="98"/>
      <c r="W11" s="99"/>
      <c r="X11" s="100"/>
      <c r="Y11" s="102"/>
      <c r="Z11" s="101"/>
      <c r="AA11" s="103"/>
      <c r="AB11" s="102"/>
      <c r="AC11" s="100"/>
      <c r="AD11" s="103"/>
      <c r="AE11" s="102"/>
      <c r="AF11" s="101"/>
      <c r="AG11" s="86"/>
      <c r="AH11" s="157"/>
      <c r="AI11" s="158"/>
      <c r="AJ11" s="159"/>
      <c r="AK11" s="160"/>
      <c r="AO11" s="90"/>
      <c r="AQ11" s="98"/>
      <c r="AR11" s="99"/>
      <c r="AS11" s="100"/>
      <c r="AT11" s="102"/>
      <c r="AU11" s="101"/>
      <c r="AV11" s="103"/>
      <c r="AW11" s="102"/>
      <c r="AX11" s="100"/>
      <c r="AY11" s="103"/>
      <c r="AZ11" s="102"/>
      <c r="BA11" s="101"/>
      <c r="BB11" s="86"/>
      <c r="BC11" s="157"/>
      <c r="BD11" s="158"/>
      <c r="BE11" s="159"/>
      <c r="BF11" s="160"/>
      <c r="BJ11" s="90"/>
    </row>
    <row r="12" spans="1:62" ht="20.100000000000001" customHeight="1" x14ac:dyDescent="0.4">
      <c r="A12" s="98"/>
      <c r="B12" s="104">
        <v>2015</v>
      </c>
      <c r="C12" s="177">
        <v>0</v>
      </c>
      <c r="D12" s="178">
        <v>0</v>
      </c>
      <c r="E12" s="179">
        <v>0</v>
      </c>
      <c r="F12" s="180">
        <v>0</v>
      </c>
      <c r="G12" s="178">
        <v>0</v>
      </c>
      <c r="H12" s="177">
        <v>0</v>
      </c>
      <c r="I12" s="180">
        <v>0</v>
      </c>
      <c r="J12" s="178">
        <v>0</v>
      </c>
      <c r="K12" s="179">
        <v>0</v>
      </c>
      <c r="L12" s="185"/>
      <c r="M12" s="186">
        <f>(C12*R12)+(D12*R12)+(E12*R12)</f>
        <v>0</v>
      </c>
      <c r="N12" s="187">
        <f>(F12*R12)+(G12*R12)+(H12*R12)</f>
        <v>0</v>
      </c>
      <c r="O12" s="188">
        <f>(I12*R12)+(J12*R12)+(K12*R12)</f>
        <v>0</v>
      </c>
      <c r="P12" s="189">
        <f>(M12+N12+O12)</f>
        <v>0</v>
      </c>
      <c r="R12" s="85">
        <v>1</v>
      </c>
      <c r="T12" s="90"/>
      <c r="V12" s="98"/>
      <c r="W12" s="104">
        <v>2015</v>
      </c>
      <c r="X12" s="177">
        <v>0</v>
      </c>
      <c r="Y12" s="178">
        <v>0</v>
      </c>
      <c r="Z12" s="179">
        <v>0</v>
      </c>
      <c r="AA12" s="180">
        <v>0</v>
      </c>
      <c r="AB12" s="178">
        <v>0</v>
      </c>
      <c r="AC12" s="177">
        <v>0</v>
      </c>
      <c r="AD12" s="180">
        <v>0</v>
      </c>
      <c r="AE12" s="178">
        <v>0</v>
      </c>
      <c r="AF12" s="179">
        <v>0</v>
      </c>
      <c r="AG12" s="185"/>
      <c r="AH12" s="186">
        <f>(X12*AM12)+(Y12*AM12)+(Z12*AM12)</f>
        <v>0</v>
      </c>
      <c r="AI12" s="187">
        <f>(AA12*AM12)+(AB12*AM12)+(AC12*AM12)</f>
        <v>0</v>
      </c>
      <c r="AJ12" s="188">
        <f>(AD12*AM12)+(AE12*AM12)+(AF12*AM12)</f>
        <v>0</v>
      </c>
      <c r="AK12" s="189">
        <f>(AH12+AI12+AJ12)</f>
        <v>0</v>
      </c>
      <c r="AM12" s="85">
        <v>1</v>
      </c>
      <c r="AO12" s="90"/>
      <c r="AQ12" s="98"/>
      <c r="AR12" s="104">
        <v>2015</v>
      </c>
      <c r="AS12" s="105">
        <v>0</v>
      </c>
      <c r="AT12" s="106">
        <v>0</v>
      </c>
      <c r="AU12" s="107">
        <v>0</v>
      </c>
      <c r="AV12" s="108">
        <v>0</v>
      </c>
      <c r="AW12" s="106">
        <v>0</v>
      </c>
      <c r="AX12" s="105">
        <v>0</v>
      </c>
      <c r="AY12" s="108">
        <v>0</v>
      </c>
      <c r="AZ12" s="106">
        <v>0</v>
      </c>
      <c r="BA12" s="107">
        <v>0</v>
      </c>
      <c r="BB12" s="109"/>
      <c r="BC12" s="186">
        <f>(AS12*BH12)+(AT12*BH12)+(AU12*BH12)</f>
        <v>0</v>
      </c>
      <c r="BD12" s="187">
        <f>(AV12*BH12)+(AW12*BH12)+(AX12*BH12)</f>
        <v>0</v>
      </c>
      <c r="BE12" s="188">
        <f>(AY12*BH12)+(AZ12*BH12)+(BA12*BH12)</f>
        <v>0</v>
      </c>
      <c r="BF12" s="189">
        <f>(BC12+BD12+BE12)</f>
        <v>0</v>
      </c>
      <c r="BH12" s="85">
        <v>1</v>
      </c>
      <c r="BJ12" s="90"/>
    </row>
    <row r="13" spans="1:62" ht="20.100000000000001" customHeight="1" x14ac:dyDescent="0.4">
      <c r="A13" s="98"/>
      <c r="B13" s="99">
        <v>2016</v>
      </c>
      <c r="C13" s="181">
        <v>0</v>
      </c>
      <c r="D13" s="182">
        <v>0</v>
      </c>
      <c r="E13" s="183">
        <v>0</v>
      </c>
      <c r="F13" s="184">
        <v>0</v>
      </c>
      <c r="G13" s="182">
        <v>0</v>
      </c>
      <c r="H13" s="181">
        <v>0</v>
      </c>
      <c r="I13" s="184">
        <v>0</v>
      </c>
      <c r="J13" s="182">
        <v>0</v>
      </c>
      <c r="K13" s="183">
        <v>0</v>
      </c>
      <c r="L13" s="185"/>
      <c r="M13" s="190">
        <f>(C13*R13)+(D13*R13)+(E13*R13)</f>
        <v>0</v>
      </c>
      <c r="N13" s="191">
        <f>(F13*R13)+(G13*R13)+(H13*R13)</f>
        <v>0</v>
      </c>
      <c r="O13" s="192">
        <f>(I13*R13)+(J13*R13)+(K13*R13)</f>
        <v>0</v>
      </c>
      <c r="P13" s="207">
        <f t="shared" ref="P13:P15" si="3">(M13+N13+O13)</f>
        <v>0</v>
      </c>
      <c r="R13" s="114">
        <f>(R12/(1+$B$3))</f>
        <v>0.97560975609756106</v>
      </c>
      <c r="T13" s="90"/>
      <c r="V13" s="98"/>
      <c r="W13" s="99">
        <v>2016</v>
      </c>
      <c r="X13" s="181">
        <v>0</v>
      </c>
      <c r="Y13" s="182">
        <v>0</v>
      </c>
      <c r="Z13" s="183">
        <v>0</v>
      </c>
      <c r="AA13" s="184">
        <v>0</v>
      </c>
      <c r="AB13" s="182">
        <v>0</v>
      </c>
      <c r="AC13" s="181">
        <v>0</v>
      </c>
      <c r="AD13" s="184">
        <v>0</v>
      </c>
      <c r="AE13" s="182">
        <v>0</v>
      </c>
      <c r="AF13" s="183">
        <v>0</v>
      </c>
      <c r="AG13" s="185"/>
      <c r="AH13" s="190">
        <f>(X13*AM13)+(Y13*AM13)+(Z13*AM13)</f>
        <v>0</v>
      </c>
      <c r="AI13" s="191">
        <f>(AA13*AM13)+(AB13*AM13)+(AC13*AM13)</f>
        <v>0</v>
      </c>
      <c r="AJ13" s="192">
        <f>(AD13*AM13)+(AE13*AM13)+(AF13*AM13)</f>
        <v>0</v>
      </c>
      <c r="AK13" s="207">
        <f t="shared" ref="AK13:AK15" si="4">(AH13+AI13+AJ13)</f>
        <v>0</v>
      </c>
      <c r="AM13" s="114">
        <f>(AM12/(1+$B$3))</f>
        <v>0.97560975609756106</v>
      </c>
      <c r="AO13" s="90"/>
      <c r="AQ13" s="98"/>
      <c r="AR13" s="99">
        <v>2016</v>
      </c>
      <c r="AS13" s="110">
        <v>0</v>
      </c>
      <c r="AT13" s="111">
        <v>0</v>
      </c>
      <c r="AU13" s="112">
        <v>0</v>
      </c>
      <c r="AV13" s="113">
        <v>0</v>
      </c>
      <c r="AW13" s="111">
        <v>0</v>
      </c>
      <c r="AX13" s="110">
        <v>0</v>
      </c>
      <c r="AY13" s="113">
        <v>0</v>
      </c>
      <c r="AZ13" s="111">
        <v>0</v>
      </c>
      <c r="BA13" s="112">
        <v>0</v>
      </c>
      <c r="BB13" s="109"/>
      <c r="BC13" s="190">
        <f>(AS13*BH13)+(AT13*BH13)+(AU13*BH13)</f>
        <v>0</v>
      </c>
      <c r="BD13" s="191">
        <f>(AV13*BH13)+(AW13*BH13)+(AX13*BH13)</f>
        <v>0</v>
      </c>
      <c r="BE13" s="192">
        <f>(AY13*BH13)+(AZ13*BH13)+(BA13*BH13)</f>
        <v>0</v>
      </c>
      <c r="BF13" s="207">
        <f t="shared" ref="BF13:BF15" si="5">(BC13+BD13+BE13)</f>
        <v>0</v>
      </c>
      <c r="BH13" s="114">
        <f>(BH12/(1+$B$3))</f>
        <v>0.97560975609756106</v>
      </c>
      <c r="BJ13" s="90"/>
    </row>
    <row r="14" spans="1:62" ht="20.100000000000001" customHeight="1" x14ac:dyDescent="0.4">
      <c r="A14" s="98"/>
      <c r="B14" s="104">
        <v>2017</v>
      </c>
      <c r="C14" s="177">
        <v>0</v>
      </c>
      <c r="D14" s="178">
        <v>0</v>
      </c>
      <c r="E14" s="179">
        <v>0</v>
      </c>
      <c r="F14" s="180">
        <v>0</v>
      </c>
      <c r="G14" s="178">
        <v>0</v>
      </c>
      <c r="H14" s="177">
        <v>0</v>
      </c>
      <c r="I14" s="180">
        <v>0</v>
      </c>
      <c r="J14" s="178">
        <v>0</v>
      </c>
      <c r="K14" s="179">
        <v>0</v>
      </c>
      <c r="L14" s="185"/>
      <c r="M14" s="186">
        <f t="shared" ref="M14:M15" si="6">(C14*R14)+(D14*R14)+(E14*R14)</f>
        <v>0</v>
      </c>
      <c r="N14" s="187">
        <f t="shared" ref="N14:N15" si="7">(F14*R14)+(G14*R14)+(H14*R14)</f>
        <v>0</v>
      </c>
      <c r="O14" s="188">
        <f t="shared" ref="O14:O15" si="8">(I14*R14)+(J14*R14)+(K14*R14)</f>
        <v>0</v>
      </c>
      <c r="P14" s="189">
        <f t="shared" si="3"/>
        <v>0</v>
      </c>
      <c r="R14" s="114">
        <f t="shared" ref="R14:R77" si="9">(R13/(1+$B$3))</f>
        <v>0.95181439619274255</v>
      </c>
      <c r="T14" s="90"/>
      <c r="V14" s="98"/>
      <c r="W14" s="104">
        <v>2017</v>
      </c>
      <c r="X14" s="177">
        <v>0</v>
      </c>
      <c r="Y14" s="178">
        <v>0</v>
      </c>
      <c r="Z14" s="179">
        <v>0</v>
      </c>
      <c r="AA14" s="180">
        <v>0</v>
      </c>
      <c r="AB14" s="178">
        <v>0</v>
      </c>
      <c r="AC14" s="177">
        <v>0</v>
      </c>
      <c r="AD14" s="180">
        <v>0</v>
      </c>
      <c r="AE14" s="178">
        <v>0</v>
      </c>
      <c r="AF14" s="179">
        <v>0</v>
      </c>
      <c r="AG14" s="185"/>
      <c r="AH14" s="186">
        <f t="shared" ref="AH14:AH15" si="10">(X14*AM14)+(Y14*AM14)+(Z14*AM14)</f>
        <v>0</v>
      </c>
      <c r="AI14" s="187">
        <f t="shared" ref="AI14:AI15" si="11">(AA14*AM14)+(AB14*AM14)+(AC14*AM14)</f>
        <v>0</v>
      </c>
      <c r="AJ14" s="188">
        <f t="shared" ref="AJ14:AJ15" si="12">(AD14*AM14)+(AE14*AM14)+(AF14*AM14)</f>
        <v>0</v>
      </c>
      <c r="AK14" s="189">
        <f t="shared" si="4"/>
        <v>0</v>
      </c>
      <c r="AM14" s="114">
        <f t="shared" ref="AM14:AM77" si="13">(AM13/(1+$B$3))</f>
        <v>0.95181439619274255</v>
      </c>
      <c r="AO14" s="90"/>
      <c r="AQ14" s="98"/>
      <c r="AR14" s="104">
        <v>2017</v>
      </c>
      <c r="AS14" s="105">
        <v>0</v>
      </c>
      <c r="AT14" s="106">
        <v>0</v>
      </c>
      <c r="AU14" s="107">
        <v>0</v>
      </c>
      <c r="AV14" s="108">
        <v>0</v>
      </c>
      <c r="AW14" s="106">
        <v>0</v>
      </c>
      <c r="AX14" s="105">
        <v>0</v>
      </c>
      <c r="AY14" s="108">
        <v>0</v>
      </c>
      <c r="AZ14" s="106">
        <v>0</v>
      </c>
      <c r="BA14" s="107">
        <v>0</v>
      </c>
      <c r="BB14" s="109"/>
      <c r="BC14" s="186">
        <f t="shared" ref="BC14:BC15" si="14">(AS14*BH14)+(AT14*BH14)+(AU14*BH14)</f>
        <v>0</v>
      </c>
      <c r="BD14" s="187">
        <f t="shared" ref="BD14:BD15" si="15">(AV14*BH14)+(AW14*BH14)+(AX14*BH14)</f>
        <v>0</v>
      </c>
      <c r="BE14" s="188">
        <f t="shared" ref="BE14:BE15" si="16">(AY14*BH14)+(AZ14*BH14)+(BA14*BH14)</f>
        <v>0</v>
      </c>
      <c r="BF14" s="189">
        <f t="shared" si="5"/>
        <v>0</v>
      </c>
      <c r="BH14" s="114">
        <f t="shared" ref="BH14:BH77" si="17">(BH13/(1+$B$3))</f>
        <v>0.95181439619274255</v>
      </c>
      <c r="BJ14" s="90"/>
    </row>
    <row r="15" spans="1:62" ht="20.100000000000001" customHeight="1" x14ac:dyDescent="0.4">
      <c r="A15" s="98"/>
      <c r="B15" s="99">
        <v>2018</v>
      </c>
      <c r="C15" s="181">
        <v>0</v>
      </c>
      <c r="D15" s="182">
        <v>0</v>
      </c>
      <c r="E15" s="183">
        <v>0</v>
      </c>
      <c r="F15" s="184">
        <v>0</v>
      </c>
      <c r="G15" s="182">
        <v>0</v>
      </c>
      <c r="H15" s="181">
        <v>0</v>
      </c>
      <c r="I15" s="184">
        <v>0</v>
      </c>
      <c r="J15" s="182">
        <v>0</v>
      </c>
      <c r="K15" s="183">
        <v>0</v>
      </c>
      <c r="L15" s="185"/>
      <c r="M15" s="190">
        <f t="shared" si="6"/>
        <v>0</v>
      </c>
      <c r="N15" s="191">
        <f t="shared" si="7"/>
        <v>0</v>
      </c>
      <c r="O15" s="192">
        <f t="shared" si="8"/>
        <v>0</v>
      </c>
      <c r="P15" s="207">
        <f t="shared" si="3"/>
        <v>0</v>
      </c>
      <c r="R15" s="114">
        <f t="shared" si="9"/>
        <v>0.92859941091974896</v>
      </c>
      <c r="T15" s="90"/>
      <c r="V15" s="98"/>
      <c r="W15" s="99">
        <v>2018</v>
      </c>
      <c r="X15" s="181">
        <v>0</v>
      </c>
      <c r="Y15" s="182">
        <v>0</v>
      </c>
      <c r="Z15" s="183">
        <v>0</v>
      </c>
      <c r="AA15" s="184">
        <v>0</v>
      </c>
      <c r="AB15" s="182">
        <v>0</v>
      </c>
      <c r="AC15" s="181">
        <v>0</v>
      </c>
      <c r="AD15" s="184">
        <v>0</v>
      </c>
      <c r="AE15" s="182">
        <v>0</v>
      </c>
      <c r="AF15" s="183">
        <v>0</v>
      </c>
      <c r="AG15" s="185"/>
      <c r="AH15" s="190">
        <f t="shared" si="10"/>
        <v>0</v>
      </c>
      <c r="AI15" s="191">
        <f t="shared" si="11"/>
        <v>0</v>
      </c>
      <c r="AJ15" s="192">
        <f t="shared" si="12"/>
        <v>0</v>
      </c>
      <c r="AK15" s="207">
        <f t="shared" si="4"/>
        <v>0</v>
      </c>
      <c r="AM15" s="114">
        <f t="shared" si="13"/>
        <v>0.92859941091974896</v>
      </c>
      <c r="AO15" s="90"/>
      <c r="AQ15" s="98"/>
      <c r="AR15" s="99">
        <v>2018</v>
      </c>
      <c r="AS15" s="110">
        <v>-36000</v>
      </c>
      <c r="AT15" s="111">
        <v>0</v>
      </c>
      <c r="AU15" s="112">
        <v>0</v>
      </c>
      <c r="AV15" s="113">
        <v>0</v>
      </c>
      <c r="AW15" s="111">
        <v>0</v>
      </c>
      <c r="AX15" s="110">
        <v>0</v>
      </c>
      <c r="AY15" s="113">
        <v>0</v>
      </c>
      <c r="AZ15" s="111">
        <v>0</v>
      </c>
      <c r="BA15" s="112">
        <v>0</v>
      </c>
      <c r="BB15" s="109"/>
      <c r="BC15" s="190">
        <f t="shared" si="14"/>
        <v>-33429.578793110959</v>
      </c>
      <c r="BD15" s="191">
        <f t="shared" si="15"/>
        <v>0</v>
      </c>
      <c r="BE15" s="192">
        <f t="shared" si="16"/>
        <v>0</v>
      </c>
      <c r="BF15" s="207">
        <f t="shared" si="5"/>
        <v>-33429.578793110959</v>
      </c>
      <c r="BH15" s="114">
        <f t="shared" si="17"/>
        <v>0.92859941091974896</v>
      </c>
      <c r="BJ15" s="90"/>
    </row>
    <row r="16" spans="1:62" ht="20.100000000000001" customHeight="1" x14ac:dyDescent="0.4">
      <c r="A16" s="98"/>
      <c r="B16" s="104">
        <v>2019</v>
      </c>
      <c r="C16" s="177">
        <v>0</v>
      </c>
      <c r="D16" s="178">
        <v>0</v>
      </c>
      <c r="E16" s="179">
        <v>0</v>
      </c>
      <c r="F16" s="180">
        <v>0</v>
      </c>
      <c r="G16" s="178">
        <v>0</v>
      </c>
      <c r="H16" s="177">
        <v>0</v>
      </c>
      <c r="I16" s="180">
        <v>0</v>
      </c>
      <c r="J16" s="178">
        <v>0</v>
      </c>
      <c r="K16" s="179">
        <v>0</v>
      </c>
      <c r="L16" s="185"/>
      <c r="M16" s="186">
        <f>(C16*R16)+(D16*R16)+(E16*R16)</f>
        <v>0</v>
      </c>
      <c r="N16" s="187">
        <f>(F16*R16)+(G16*R16)+(H16*R16)</f>
        <v>0</v>
      </c>
      <c r="O16" s="188">
        <f>(I16*R16)+(J16*R16)+(K16*R16)</f>
        <v>0</v>
      </c>
      <c r="P16" s="189">
        <f>(M16+N16+O16)</f>
        <v>0</v>
      </c>
      <c r="R16" s="114">
        <f t="shared" si="9"/>
        <v>0.90595064479975518</v>
      </c>
      <c r="T16" s="90"/>
      <c r="V16" s="98"/>
      <c r="W16" s="104">
        <v>2019</v>
      </c>
      <c r="X16" s="177">
        <v>0</v>
      </c>
      <c r="Y16" s="178">
        <v>0</v>
      </c>
      <c r="Z16" s="179">
        <v>0</v>
      </c>
      <c r="AA16" s="180">
        <v>0</v>
      </c>
      <c r="AB16" s="178">
        <v>0</v>
      </c>
      <c r="AC16" s="177">
        <v>0</v>
      </c>
      <c r="AD16" s="180">
        <v>0</v>
      </c>
      <c r="AE16" s="178">
        <v>0</v>
      </c>
      <c r="AF16" s="179">
        <v>0</v>
      </c>
      <c r="AG16" s="185"/>
      <c r="AH16" s="186">
        <f>(X16*AM16)+(Y16*AM16)+(Z16*AM16)</f>
        <v>0</v>
      </c>
      <c r="AI16" s="187">
        <f>(AA16*AM16)+(AB16*AM16)+(AC16*AM16)</f>
        <v>0</v>
      </c>
      <c r="AJ16" s="188">
        <f>(AD16*AM16)+(AE16*AM16)+(AF16*AM16)</f>
        <v>0</v>
      </c>
      <c r="AK16" s="189">
        <f>(AH16+AI16+AJ16)</f>
        <v>0</v>
      </c>
      <c r="AM16" s="114">
        <f t="shared" si="13"/>
        <v>0.90595064479975518</v>
      </c>
      <c r="AO16" s="90"/>
      <c r="AQ16" s="98"/>
      <c r="AR16" s="104">
        <v>2019</v>
      </c>
      <c r="AS16" s="105">
        <v>0</v>
      </c>
      <c r="AT16" s="106">
        <v>0</v>
      </c>
      <c r="AU16" s="107">
        <v>0</v>
      </c>
      <c r="AV16" s="108">
        <v>0</v>
      </c>
      <c r="AW16" s="106">
        <v>0</v>
      </c>
      <c r="AX16" s="105">
        <v>0</v>
      </c>
      <c r="AY16" s="108">
        <v>0</v>
      </c>
      <c r="AZ16" s="106">
        <v>0</v>
      </c>
      <c r="BA16" s="107">
        <v>0</v>
      </c>
      <c r="BB16" s="109"/>
      <c r="BC16" s="186">
        <f>(AS16*BH16)+(AT16*BH16)+(AU16*BH16)</f>
        <v>0</v>
      </c>
      <c r="BD16" s="187">
        <f>(AV16*BH16)+(AW16*BH16)+(AX16*BH16)</f>
        <v>0</v>
      </c>
      <c r="BE16" s="188">
        <f>(AY16*BH16)+(AZ16*BH16)+(BA16*BH16)</f>
        <v>0</v>
      </c>
      <c r="BF16" s="189">
        <f>(BC16+BD16+BE16)</f>
        <v>0</v>
      </c>
      <c r="BH16" s="114">
        <f t="shared" si="17"/>
        <v>0.90595064479975518</v>
      </c>
      <c r="BJ16" s="90"/>
    </row>
    <row r="17" spans="1:62" ht="20.100000000000001" customHeight="1" x14ac:dyDescent="0.4">
      <c r="A17" s="115" t="s">
        <v>1</v>
      </c>
      <c r="B17" s="99">
        <v>2020</v>
      </c>
      <c r="C17" s="181">
        <v>0</v>
      </c>
      <c r="D17" s="182">
        <v>0</v>
      </c>
      <c r="E17" s="183">
        <v>0</v>
      </c>
      <c r="F17" s="184">
        <v>0</v>
      </c>
      <c r="G17" s="182">
        <v>0</v>
      </c>
      <c r="H17" s="181">
        <v>0</v>
      </c>
      <c r="I17" s="184">
        <v>0</v>
      </c>
      <c r="J17" s="182">
        <v>0</v>
      </c>
      <c r="K17" s="183">
        <v>0</v>
      </c>
      <c r="L17" s="185"/>
      <c r="M17" s="190">
        <f>(C17*R17)+(D17*R17)+(E17*R17)</f>
        <v>0</v>
      </c>
      <c r="N17" s="191">
        <f>(F17*R17)+(G17*R17)+(H17*R17)</f>
        <v>0</v>
      </c>
      <c r="O17" s="192">
        <f>(I17*R17)+(J17*R17)+(K17*R17)</f>
        <v>0</v>
      </c>
      <c r="P17" s="207">
        <f t="shared" ref="P17:P19" si="18">(M17+N17+O17)</f>
        <v>0</v>
      </c>
      <c r="R17" s="114">
        <f t="shared" si="9"/>
        <v>0.88385428760951734</v>
      </c>
      <c r="T17" s="90"/>
      <c r="V17" s="115" t="s">
        <v>1</v>
      </c>
      <c r="W17" s="99">
        <v>2020</v>
      </c>
      <c r="X17" s="181">
        <v>0</v>
      </c>
      <c r="Y17" s="182">
        <v>0</v>
      </c>
      <c r="Z17" s="183">
        <v>0</v>
      </c>
      <c r="AA17" s="184">
        <v>0</v>
      </c>
      <c r="AB17" s="182">
        <v>0</v>
      </c>
      <c r="AC17" s="181">
        <v>0</v>
      </c>
      <c r="AD17" s="184">
        <v>0</v>
      </c>
      <c r="AE17" s="182">
        <v>0</v>
      </c>
      <c r="AF17" s="183">
        <v>0</v>
      </c>
      <c r="AG17" s="185"/>
      <c r="AH17" s="190">
        <f>(X17*AM17)+(Y17*AM17)+(Z17*AM17)</f>
        <v>0</v>
      </c>
      <c r="AI17" s="191">
        <f>(AA17*AM17)+(AB17*AM17)+(AC17*AM17)</f>
        <v>0</v>
      </c>
      <c r="AJ17" s="192">
        <f>(AD17*AM17)+(AE17*AM17)+(AF17*AM17)</f>
        <v>0</v>
      </c>
      <c r="AK17" s="207">
        <f t="shared" ref="AK17:AK19" si="19">(AH17+AI17+AJ17)</f>
        <v>0</v>
      </c>
      <c r="AM17" s="114">
        <f t="shared" si="13"/>
        <v>0.88385428760951734</v>
      </c>
      <c r="AO17" s="90"/>
      <c r="AQ17" s="115" t="s">
        <v>1</v>
      </c>
      <c r="AR17" s="99">
        <v>2020</v>
      </c>
      <c r="AS17" s="110">
        <v>0</v>
      </c>
      <c r="AT17" s="111">
        <v>0</v>
      </c>
      <c r="AU17" s="112">
        <v>0</v>
      </c>
      <c r="AV17" s="113">
        <v>0</v>
      </c>
      <c r="AW17" s="111">
        <v>0</v>
      </c>
      <c r="AX17" s="110">
        <v>0</v>
      </c>
      <c r="AY17" s="113">
        <v>0</v>
      </c>
      <c r="AZ17" s="111">
        <v>0</v>
      </c>
      <c r="BA17" s="112">
        <v>0</v>
      </c>
      <c r="BB17" s="109"/>
      <c r="BC17" s="190">
        <f>(AS17*BH17)+(AT17*BH17)+(AU17*BH17)</f>
        <v>0</v>
      </c>
      <c r="BD17" s="191">
        <f>(AV17*BH17)+(AW17*BH17)+(AX17*BH17)</f>
        <v>0</v>
      </c>
      <c r="BE17" s="192">
        <f>(AY17*BH17)+(AZ17*BH17)+(BA17*BH17)</f>
        <v>0</v>
      </c>
      <c r="BF17" s="207">
        <f t="shared" ref="BF17:BF19" si="20">(BC17+BD17+BE17)</f>
        <v>0</v>
      </c>
      <c r="BH17" s="114">
        <f t="shared" si="17"/>
        <v>0.88385428760951734</v>
      </c>
      <c r="BJ17" s="90"/>
    </row>
    <row r="18" spans="1:62" ht="20.100000000000001" customHeight="1" x14ac:dyDescent="0.4">
      <c r="A18" s="115"/>
      <c r="B18" s="104">
        <v>2021</v>
      </c>
      <c r="C18" s="177">
        <v>0</v>
      </c>
      <c r="D18" s="178">
        <v>0</v>
      </c>
      <c r="E18" s="179">
        <v>0</v>
      </c>
      <c r="F18" s="180">
        <v>0</v>
      </c>
      <c r="G18" s="178">
        <v>0</v>
      </c>
      <c r="H18" s="177">
        <v>0</v>
      </c>
      <c r="I18" s="180">
        <v>0</v>
      </c>
      <c r="J18" s="178">
        <v>0</v>
      </c>
      <c r="K18" s="179">
        <v>0</v>
      </c>
      <c r="L18" s="185"/>
      <c r="M18" s="186">
        <f t="shared" ref="M18:M19" si="21">(C18*R18)+(D18*R18)+(E18*R18)</f>
        <v>0</v>
      </c>
      <c r="N18" s="187">
        <f t="shared" ref="N18:N19" si="22">(F18*R18)+(G18*R18)+(H18*R18)</f>
        <v>0</v>
      </c>
      <c r="O18" s="188">
        <f t="shared" ref="O18:O19" si="23">(I18*R18)+(J18*R18)+(K18*R18)</f>
        <v>0</v>
      </c>
      <c r="P18" s="189">
        <f t="shared" si="18"/>
        <v>0</v>
      </c>
      <c r="R18" s="114">
        <f t="shared" si="9"/>
        <v>0.86229686596050481</v>
      </c>
      <c r="T18" s="90"/>
      <c r="V18" s="115"/>
      <c r="W18" s="104">
        <v>2021</v>
      </c>
      <c r="X18" s="177">
        <v>0</v>
      </c>
      <c r="Y18" s="178">
        <v>0</v>
      </c>
      <c r="Z18" s="179">
        <v>0</v>
      </c>
      <c r="AA18" s="180">
        <v>0</v>
      </c>
      <c r="AB18" s="178">
        <v>0</v>
      </c>
      <c r="AC18" s="177">
        <v>0</v>
      </c>
      <c r="AD18" s="180">
        <v>0</v>
      </c>
      <c r="AE18" s="178">
        <v>0</v>
      </c>
      <c r="AF18" s="179">
        <v>0</v>
      </c>
      <c r="AG18" s="185"/>
      <c r="AH18" s="186">
        <f t="shared" ref="AH18:AH19" si="24">(X18*AM18)+(Y18*AM18)+(Z18*AM18)</f>
        <v>0</v>
      </c>
      <c r="AI18" s="187">
        <f t="shared" ref="AI18:AI19" si="25">(AA18*AM18)+(AB18*AM18)+(AC18*AM18)</f>
        <v>0</v>
      </c>
      <c r="AJ18" s="188">
        <f t="shared" ref="AJ18:AJ19" si="26">(AD18*AM18)+(AE18*AM18)+(AF18*AM18)</f>
        <v>0</v>
      </c>
      <c r="AK18" s="189">
        <f t="shared" si="19"/>
        <v>0</v>
      </c>
      <c r="AM18" s="114">
        <f t="shared" si="13"/>
        <v>0.86229686596050481</v>
      </c>
      <c r="AO18" s="90"/>
      <c r="AQ18" s="115"/>
      <c r="AR18" s="104">
        <v>2021</v>
      </c>
      <c r="AS18" s="105">
        <v>0</v>
      </c>
      <c r="AT18" s="106">
        <v>0</v>
      </c>
      <c r="AU18" s="107">
        <v>0</v>
      </c>
      <c r="AV18" s="108">
        <v>0</v>
      </c>
      <c r="AW18" s="106">
        <v>0</v>
      </c>
      <c r="AX18" s="105">
        <v>0</v>
      </c>
      <c r="AY18" s="108">
        <v>0</v>
      </c>
      <c r="AZ18" s="106">
        <v>0</v>
      </c>
      <c r="BA18" s="107">
        <v>0</v>
      </c>
      <c r="BB18" s="109"/>
      <c r="BC18" s="186">
        <f t="shared" ref="BC18:BC19" si="27">(AS18*BH18)+(AT18*BH18)+(AU18*BH18)</f>
        <v>0</v>
      </c>
      <c r="BD18" s="187">
        <f t="shared" ref="BD18:BD19" si="28">(AV18*BH18)+(AW18*BH18)+(AX18*BH18)</f>
        <v>0</v>
      </c>
      <c r="BE18" s="188">
        <f t="shared" ref="BE18:BE19" si="29">(AY18*BH18)+(AZ18*BH18)+(BA18*BH18)</f>
        <v>0</v>
      </c>
      <c r="BF18" s="189">
        <f t="shared" si="20"/>
        <v>0</v>
      </c>
      <c r="BH18" s="114">
        <f t="shared" si="17"/>
        <v>0.86229686596050481</v>
      </c>
      <c r="BJ18" s="90"/>
    </row>
    <row r="19" spans="1:62" ht="20.100000000000001" customHeight="1" x14ac:dyDescent="0.4">
      <c r="A19" s="116"/>
      <c r="B19" s="99">
        <v>2022</v>
      </c>
      <c r="C19" s="181">
        <v>0</v>
      </c>
      <c r="D19" s="182">
        <v>0</v>
      </c>
      <c r="E19" s="183">
        <v>0</v>
      </c>
      <c r="F19" s="184">
        <v>0</v>
      </c>
      <c r="G19" s="182">
        <v>0</v>
      </c>
      <c r="H19" s="181">
        <v>0</v>
      </c>
      <c r="I19" s="184">
        <v>0</v>
      </c>
      <c r="J19" s="182">
        <v>0</v>
      </c>
      <c r="K19" s="183">
        <v>0</v>
      </c>
      <c r="L19" s="185"/>
      <c r="M19" s="190">
        <f t="shared" si="21"/>
        <v>0</v>
      </c>
      <c r="N19" s="191">
        <f t="shared" si="22"/>
        <v>0</v>
      </c>
      <c r="O19" s="192">
        <f t="shared" si="23"/>
        <v>0</v>
      </c>
      <c r="P19" s="207">
        <f t="shared" si="18"/>
        <v>0</v>
      </c>
      <c r="R19" s="114">
        <f t="shared" si="9"/>
        <v>0.84126523508341944</v>
      </c>
      <c r="T19" s="90"/>
      <c r="V19" s="116"/>
      <c r="W19" s="99">
        <v>2022</v>
      </c>
      <c r="X19" s="181">
        <v>0</v>
      </c>
      <c r="Y19" s="182">
        <v>0</v>
      </c>
      <c r="Z19" s="183">
        <v>0</v>
      </c>
      <c r="AA19" s="184">
        <v>0</v>
      </c>
      <c r="AB19" s="182">
        <v>0</v>
      </c>
      <c r="AC19" s="181">
        <v>0</v>
      </c>
      <c r="AD19" s="184">
        <v>0</v>
      </c>
      <c r="AE19" s="182">
        <v>0</v>
      </c>
      <c r="AF19" s="183">
        <v>0</v>
      </c>
      <c r="AG19" s="185"/>
      <c r="AH19" s="190">
        <f t="shared" si="24"/>
        <v>0</v>
      </c>
      <c r="AI19" s="191">
        <f t="shared" si="25"/>
        <v>0</v>
      </c>
      <c r="AJ19" s="192">
        <f t="shared" si="26"/>
        <v>0</v>
      </c>
      <c r="AK19" s="207">
        <f t="shared" si="19"/>
        <v>0</v>
      </c>
      <c r="AM19" s="114">
        <f t="shared" si="13"/>
        <v>0.84126523508341944</v>
      </c>
      <c r="AO19" s="90"/>
      <c r="AQ19" s="116"/>
      <c r="AR19" s="99">
        <v>2022</v>
      </c>
      <c r="AS19" s="110">
        <v>0</v>
      </c>
      <c r="AT19" s="111">
        <v>0</v>
      </c>
      <c r="AU19" s="112">
        <v>0</v>
      </c>
      <c r="AV19" s="113">
        <v>0</v>
      </c>
      <c r="AW19" s="111">
        <v>0</v>
      </c>
      <c r="AX19" s="110">
        <v>0</v>
      </c>
      <c r="AY19" s="113">
        <v>0</v>
      </c>
      <c r="AZ19" s="111">
        <v>0</v>
      </c>
      <c r="BA19" s="112">
        <v>0</v>
      </c>
      <c r="BB19" s="109"/>
      <c r="BC19" s="190">
        <f t="shared" si="27"/>
        <v>0</v>
      </c>
      <c r="BD19" s="191">
        <f t="shared" si="28"/>
        <v>0</v>
      </c>
      <c r="BE19" s="192">
        <f t="shared" si="29"/>
        <v>0</v>
      </c>
      <c r="BF19" s="207">
        <f t="shared" si="20"/>
        <v>0</v>
      </c>
      <c r="BH19" s="114">
        <f t="shared" si="17"/>
        <v>0.84126523508341944</v>
      </c>
      <c r="BJ19" s="90"/>
    </row>
    <row r="20" spans="1:62" ht="20.100000000000001" customHeight="1" x14ac:dyDescent="0.4">
      <c r="A20" s="116"/>
      <c r="B20" s="104">
        <v>2023</v>
      </c>
      <c r="C20" s="177">
        <v>0</v>
      </c>
      <c r="D20" s="178">
        <v>0</v>
      </c>
      <c r="E20" s="179">
        <v>0</v>
      </c>
      <c r="F20" s="180">
        <v>0</v>
      </c>
      <c r="G20" s="178">
        <v>0</v>
      </c>
      <c r="H20" s="177">
        <v>0</v>
      </c>
      <c r="I20" s="180">
        <v>0</v>
      </c>
      <c r="J20" s="178">
        <v>0</v>
      </c>
      <c r="K20" s="179">
        <v>0</v>
      </c>
      <c r="L20" s="185"/>
      <c r="M20" s="186">
        <f>(C20*R20)+(D20*R20)+(E20*R20)</f>
        <v>0</v>
      </c>
      <c r="N20" s="187">
        <f>(F20*R20)+(G20*R20)+(H20*R20)</f>
        <v>0</v>
      </c>
      <c r="O20" s="188">
        <f>(I20*R20)+(J20*R20)+(K20*R20)</f>
        <v>0</v>
      </c>
      <c r="P20" s="189">
        <f>(M20+N20+O20)</f>
        <v>0</v>
      </c>
      <c r="R20" s="114">
        <f t="shared" si="9"/>
        <v>0.82074657081309221</v>
      </c>
      <c r="T20" s="90"/>
      <c r="V20" s="116"/>
      <c r="W20" s="104">
        <v>2023</v>
      </c>
      <c r="X20" s="177">
        <v>0</v>
      </c>
      <c r="Y20" s="178">
        <v>0</v>
      </c>
      <c r="Z20" s="179">
        <v>0</v>
      </c>
      <c r="AA20" s="180">
        <v>0</v>
      </c>
      <c r="AB20" s="178">
        <v>0</v>
      </c>
      <c r="AC20" s="177">
        <v>0</v>
      </c>
      <c r="AD20" s="180">
        <v>0</v>
      </c>
      <c r="AE20" s="178">
        <v>0</v>
      </c>
      <c r="AF20" s="179">
        <v>0</v>
      </c>
      <c r="AG20" s="185"/>
      <c r="AH20" s="186">
        <f>(X20*AM20)+(Y20*AM20)+(Z20*AM20)</f>
        <v>0</v>
      </c>
      <c r="AI20" s="187">
        <f>(AA20*AM20)+(AB20*AM20)+(AC20*AM20)</f>
        <v>0</v>
      </c>
      <c r="AJ20" s="188">
        <f>(AD20*AM20)+(AE20*AM20)+(AF20*AM20)</f>
        <v>0</v>
      </c>
      <c r="AK20" s="189">
        <f>(AH20+AI20+AJ20)</f>
        <v>0</v>
      </c>
      <c r="AM20" s="114">
        <f t="shared" si="13"/>
        <v>0.82074657081309221</v>
      </c>
      <c r="AO20" s="90"/>
      <c r="AQ20" s="116"/>
      <c r="AR20" s="104">
        <v>2023</v>
      </c>
      <c r="AS20" s="105">
        <v>0</v>
      </c>
      <c r="AT20" s="106">
        <v>0</v>
      </c>
      <c r="AU20" s="107">
        <v>0</v>
      </c>
      <c r="AV20" s="108">
        <v>0</v>
      </c>
      <c r="AW20" s="106">
        <v>0</v>
      </c>
      <c r="AX20" s="105">
        <v>0</v>
      </c>
      <c r="AY20" s="108">
        <v>0</v>
      </c>
      <c r="AZ20" s="106">
        <v>0</v>
      </c>
      <c r="BA20" s="107">
        <v>0</v>
      </c>
      <c r="BB20" s="109"/>
      <c r="BC20" s="186">
        <f>(AS20*BH20)+(AT20*BH20)+(AU20*BH20)</f>
        <v>0</v>
      </c>
      <c r="BD20" s="187">
        <f>(AV20*BH20)+(AW20*BH20)+(AX20*BH20)</f>
        <v>0</v>
      </c>
      <c r="BE20" s="188">
        <f>(AY20*BH20)+(AZ20*BH20)+(BA20*BH20)</f>
        <v>0</v>
      </c>
      <c r="BF20" s="189">
        <f>(BC20+BD20+BE20)</f>
        <v>0</v>
      </c>
      <c r="BH20" s="114">
        <f t="shared" si="17"/>
        <v>0.82074657081309221</v>
      </c>
      <c r="BJ20" s="90"/>
    </row>
    <row r="21" spans="1:62" ht="20.100000000000001" customHeight="1" x14ac:dyDescent="0.4">
      <c r="A21" s="115"/>
      <c r="B21" s="99">
        <v>2024</v>
      </c>
      <c r="C21" s="181">
        <v>0</v>
      </c>
      <c r="D21" s="182">
        <v>0</v>
      </c>
      <c r="E21" s="183">
        <v>0</v>
      </c>
      <c r="F21" s="184">
        <v>0</v>
      </c>
      <c r="G21" s="182">
        <v>0</v>
      </c>
      <c r="H21" s="181">
        <v>0</v>
      </c>
      <c r="I21" s="184">
        <v>0</v>
      </c>
      <c r="J21" s="182">
        <v>0</v>
      </c>
      <c r="K21" s="183">
        <v>0</v>
      </c>
      <c r="L21" s="185"/>
      <c r="M21" s="190">
        <f>(C21*R21)+(D21*R21)+(E21*R21)</f>
        <v>0</v>
      </c>
      <c r="N21" s="191">
        <f>(F21*R21)+(G21*R21)+(H21*R21)</f>
        <v>0</v>
      </c>
      <c r="O21" s="192">
        <f>(I21*R21)+(J21*R21)+(K21*R21)</f>
        <v>0</v>
      </c>
      <c r="P21" s="207">
        <f t="shared" ref="P21:P23" si="30">(M21+N21+O21)</f>
        <v>0</v>
      </c>
      <c r="R21" s="114">
        <f t="shared" si="9"/>
        <v>0.80072836176887052</v>
      </c>
      <c r="T21" s="90"/>
      <c r="V21" s="115"/>
      <c r="W21" s="99">
        <v>2024</v>
      </c>
      <c r="X21" s="181">
        <v>0</v>
      </c>
      <c r="Y21" s="182">
        <v>0</v>
      </c>
      <c r="Z21" s="183">
        <v>0</v>
      </c>
      <c r="AA21" s="184">
        <v>0</v>
      </c>
      <c r="AB21" s="182">
        <v>0</v>
      </c>
      <c r="AC21" s="181">
        <v>0</v>
      </c>
      <c r="AD21" s="184">
        <v>0</v>
      </c>
      <c r="AE21" s="182">
        <v>0</v>
      </c>
      <c r="AF21" s="183">
        <v>0</v>
      </c>
      <c r="AG21" s="185"/>
      <c r="AH21" s="190">
        <f>(X21*AM21)+(Y21*AM21)+(Z21*AM21)</f>
        <v>0</v>
      </c>
      <c r="AI21" s="191">
        <f>(AA21*AM21)+(AB21*AM21)+(AC21*AM21)</f>
        <v>0</v>
      </c>
      <c r="AJ21" s="192">
        <f>(AD21*AM21)+(AE21*AM21)+(AF21*AM21)</f>
        <v>0</v>
      </c>
      <c r="AK21" s="207">
        <f t="shared" ref="AK21:AK23" si="31">(AH21+AI21+AJ21)</f>
        <v>0</v>
      </c>
      <c r="AM21" s="114">
        <f t="shared" si="13"/>
        <v>0.80072836176887052</v>
      </c>
      <c r="AO21" s="90"/>
      <c r="AQ21" s="115"/>
      <c r="AR21" s="99">
        <v>2024</v>
      </c>
      <c r="AS21" s="110">
        <v>0</v>
      </c>
      <c r="AT21" s="111">
        <v>0</v>
      </c>
      <c r="AU21" s="112">
        <v>0</v>
      </c>
      <c r="AV21" s="113">
        <v>0</v>
      </c>
      <c r="AW21" s="111">
        <v>0</v>
      </c>
      <c r="AX21" s="110">
        <v>0</v>
      </c>
      <c r="AY21" s="113">
        <v>0</v>
      </c>
      <c r="AZ21" s="111">
        <v>0</v>
      </c>
      <c r="BA21" s="112">
        <v>0</v>
      </c>
      <c r="BB21" s="109"/>
      <c r="BC21" s="190">
        <f>(AS21*BH21)+(AT21*BH21)+(AU21*BH21)</f>
        <v>0</v>
      </c>
      <c r="BD21" s="191">
        <f>(AV21*BH21)+(AW21*BH21)+(AX21*BH21)</f>
        <v>0</v>
      </c>
      <c r="BE21" s="192">
        <f>(AY21*BH21)+(AZ21*BH21)+(BA21*BH21)</f>
        <v>0</v>
      </c>
      <c r="BF21" s="207">
        <f t="shared" ref="BF21:BF23" si="32">(BC21+BD21+BE21)</f>
        <v>0</v>
      </c>
      <c r="BH21" s="114">
        <f t="shared" si="17"/>
        <v>0.80072836176887052</v>
      </c>
      <c r="BJ21" s="90"/>
    </row>
    <row r="22" spans="1:62" ht="20.100000000000001" customHeight="1" x14ac:dyDescent="0.4">
      <c r="A22" s="98"/>
      <c r="B22" s="104">
        <v>2025</v>
      </c>
      <c r="C22" s="177">
        <v>0</v>
      </c>
      <c r="D22" s="178">
        <v>0</v>
      </c>
      <c r="E22" s="179">
        <v>0</v>
      </c>
      <c r="F22" s="180">
        <v>0</v>
      </c>
      <c r="G22" s="178">
        <v>0</v>
      </c>
      <c r="H22" s="177">
        <v>0</v>
      </c>
      <c r="I22" s="180">
        <v>0</v>
      </c>
      <c r="J22" s="178">
        <v>0</v>
      </c>
      <c r="K22" s="179">
        <v>0</v>
      </c>
      <c r="L22" s="185"/>
      <c r="M22" s="186">
        <f t="shared" ref="M22:M23" si="33">(C22*R22)+(D22*R22)+(E22*R22)</f>
        <v>0</v>
      </c>
      <c r="N22" s="187">
        <f t="shared" ref="N22:N23" si="34">(F22*R22)+(G22*R22)+(H22*R22)</f>
        <v>0</v>
      </c>
      <c r="O22" s="188">
        <f t="shared" ref="O22:O23" si="35">(I22*R22)+(J22*R22)+(K22*R22)</f>
        <v>0</v>
      </c>
      <c r="P22" s="189">
        <f t="shared" si="30"/>
        <v>0</v>
      </c>
      <c r="R22" s="114">
        <f t="shared" si="9"/>
        <v>0.78119840172572741</v>
      </c>
      <c r="T22" s="90"/>
      <c r="V22" s="98"/>
      <c r="W22" s="104">
        <v>2025</v>
      </c>
      <c r="X22" s="177">
        <v>0</v>
      </c>
      <c r="Y22" s="178">
        <v>0</v>
      </c>
      <c r="Z22" s="179">
        <v>0</v>
      </c>
      <c r="AA22" s="180">
        <v>0</v>
      </c>
      <c r="AB22" s="178">
        <v>0</v>
      </c>
      <c r="AC22" s="177">
        <v>0</v>
      </c>
      <c r="AD22" s="180">
        <v>0</v>
      </c>
      <c r="AE22" s="178">
        <v>0</v>
      </c>
      <c r="AF22" s="179">
        <v>0</v>
      </c>
      <c r="AG22" s="185"/>
      <c r="AH22" s="186">
        <f t="shared" ref="AH22:AH23" si="36">(X22*AM22)+(Y22*AM22)+(Z22*AM22)</f>
        <v>0</v>
      </c>
      <c r="AI22" s="187">
        <f t="shared" ref="AI22:AI23" si="37">(AA22*AM22)+(AB22*AM22)+(AC22*AM22)</f>
        <v>0</v>
      </c>
      <c r="AJ22" s="188">
        <f t="shared" ref="AJ22:AJ23" si="38">(AD22*AM22)+(AE22*AM22)+(AF22*AM22)</f>
        <v>0</v>
      </c>
      <c r="AK22" s="189">
        <f t="shared" si="31"/>
        <v>0</v>
      </c>
      <c r="AM22" s="114">
        <f t="shared" si="13"/>
        <v>0.78119840172572741</v>
      </c>
      <c r="AO22" s="90"/>
      <c r="AQ22" s="98"/>
      <c r="AR22" s="104">
        <v>2025</v>
      </c>
      <c r="AS22" s="105">
        <v>0</v>
      </c>
      <c r="AT22" s="106">
        <v>0</v>
      </c>
      <c r="AU22" s="107">
        <v>0</v>
      </c>
      <c r="AV22" s="108">
        <v>0</v>
      </c>
      <c r="AW22" s="106">
        <v>0</v>
      </c>
      <c r="AX22" s="105">
        <v>0</v>
      </c>
      <c r="AY22" s="108">
        <v>0</v>
      </c>
      <c r="AZ22" s="106">
        <v>0</v>
      </c>
      <c r="BA22" s="107">
        <v>0</v>
      </c>
      <c r="BB22" s="109"/>
      <c r="BC22" s="186">
        <f t="shared" ref="BC22:BC23" si="39">(AS22*BH22)+(AT22*BH22)+(AU22*BH22)</f>
        <v>0</v>
      </c>
      <c r="BD22" s="187">
        <f t="shared" ref="BD22:BD23" si="40">(AV22*BH22)+(AW22*BH22)+(AX22*BH22)</f>
        <v>0</v>
      </c>
      <c r="BE22" s="188">
        <f t="shared" ref="BE22:BE23" si="41">(AY22*BH22)+(AZ22*BH22)+(BA22*BH22)</f>
        <v>0</v>
      </c>
      <c r="BF22" s="189">
        <f t="shared" si="32"/>
        <v>0</v>
      </c>
      <c r="BH22" s="114">
        <f t="shared" si="17"/>
        <v>0.78119840172572741</v>
      </c>
      <c r="BJ22" s="90"/>
    </row>
    <row r="23" spans="1:62" ht="20.100000000000001" customHeight="1" x14ac:dyDescent="0.4">
      <c r="A23" s="98"/>
      <c r="B23" s="99">
        <v>2026</v>
      </c>
      <c r="C23" s="181">
        <v>0</v>
      </c>
      <c r="D23" s="182">
        <v>0</v>
      </c>
      <c r="E23" s="183">
        <v>0</v>
      </c>
      <c r="F23" s="184">
        <v>0</v>
      </c>
      <c r="G23" s="182">
        <v>0</v>
      </c>
      <c r="H23" s="181">
        <v>0</v>
      </c>
      <c r="I23" s="184">
        <v>0</v>
      </c>
      <c r="J23" s="182">
        <v>0</v>
      </c>
      <c r="K23" s="183">
        <v>0</v>
      </c>
      <c r="L23" s="185"/>
      <c r="M23" s="190">
        <f t="shared" si="33"/>
        <v>0</v>
      </c>
      <c r="N23" s="191">
        <f t="shared" si="34"/>
        <v>0</v>
      </c>
      <c r="O23" s="192">
        <f t="shared" si="35"/>
        <v>0</v>
      </c>
      <c r="P23" s="207">
        <f t="shared" si="30"/>
        <v>0</v>
      </c>
      <c r="R23" s="114">
        <f t="shared" si="9"/>
        <v>0.76214478217144144</v>
      </c>
      <c r="T23" s="90"/>
      <c r="V23" s="98"/>
      <c r="W23" s="99">
        <v>2026</v>
      </c>
      <c r="X23" s="181">
        <v>0</v>
      </c>
      <c r="Y23" s="182">
        <v>0</v>
      </c>
      <c r="Z23" s="183">
        <v>0</v>
      </c>
      <c r="AA23" s="184">
        <v>0</v>
      </c>
      <c r="AB23" s="182">
        <v>0</v>
      </c>
      <c r="AC23" s="181">
        <v>0</v>
      </c>
      <c r="AD23" s="184">
        <v>0</v>
      </c>
      <c r="AE23" s="182">
        <v>0</v>
      </c>
      <c r="AF23" s="183">
        <v>0</v>
      </c>
      <c r="AG23" s="185"/>
      <c r="AH23" s="190">
        <f t="shared" si="36"/>
        <v>0</v>
      </c>
      <c r="AI23" s="191">
        <f t="shared" si="37"/>
        <v>0</v>
      </c>
      <c r="AJ23" s="192">
        <f t="shared" si="38"/>
        <v>0</v>
      </c>
      <c r="AK23" s="207">
        <f t="shared" si="31"/>
        <v>0</v>
      </c>
      <c r="AM23" s="114">
        <f t="shared" si="13"/>
        <v>0.76214478217144144</v>
      </c>
      <c r="AO23" s="90"/>
      <c r="AQ23" s="98"/>
      <c r="AR23" s="99">
        <v>2026</v>
      </c>
      <c r="AS23" s="110">
        <v>0</v>
      </c>
      <c r="AT23" s="111">
        <v>0</v>
      </c>
      <c r="AU23" s="112">
        <v>0</v>
      </c>
      <c r="AV23" s="113">
        <v>0</v>
      </c>
      <c r="AW23" s="111">
        <v>0</v>
      </c>
      <c r="AX23" s="110">
        <v>0</v>
      </c>
      <c r="AY23" s="111">
        <v>0</v>
      </c>
      <c r="AZ23" s="111">
        <v>0</v>
      </c>
      <c r="BA23" s="112">
        <v>0</v>
      </c>
      <c r="BB23" s="109"/>
      <c r="BC23" s="190">
        <f t="shared" si="39"/>
        <v>0</v>
      </c>
      <c r="BD23" s="191">
        <f t="shared" si="40"/>
        <v>0</v>
      </c>
      <c r="BE23" s="192">
        <f t="shared" si="41"/>
        <v>0</v>
      </c>
      <c r="BF23" s="207">
        <f t="shared" si="32"/>
        <v>0</v>
      </c>
      <c r="BH23" s="114">
        <f t="shared" si="17"/>
        <v>0.76214478217144144</v>
      </c>
      <c r="BJ23" s="90"/>
    </row>
    <row r="24" spans="1:62" ht="20.100000000000001" customHeight="1" x14ac:dyDescent="0.4">
      <c r="A24" s="98"/>
      <c r="B24" s="104">
        <v>2027</v>
      </c>
      <c r="C24" s="177">
        <v>0</v>
      </c>
      <c r="D24" s="178">
        <v>0</v>
      </c>
      <c r="E24" s="179">
        <v>0</v>
      </c>
      <c r="F24" s="180">
        <v>0</v>
      </c>
      <c r="G24" s="178">
        <v>0</v>
      </c>
      <c r="H24" s="177">
        <v>0</v>
      </c>
      <c r="I24" s="180">
        <v>0</v>
      </c>
      <c r="J24" s="178">
        <v>0</v>
      </c>
      <c r="K24" s="179">
        <v>0</v>
      </c>
      <c r="L24" s="185"/>
      <c r="M24" s="186">
        <f>(C24*R24)+(D24*R24)+(E24*R24)</f>
        <v>0</v>
      </c>
      <c r="N24" s="187">
        <f>(F24*R24)+(G24*R24)+(H24*R24)</f>
        <v>0</v>
      </c>
      <c r="O24" s="188">
        <f>(I24*R24)+(J24*R24)+(K24*R24)</f>
        <v>0</v>
      </c>
      <c r="P24" s="189">
        <f>(M24+N24+O24)</f>
        <v>0</v>
      </c>
      <c r="R24" s="114">
        <f t="shared" si="9"/>
        <v>0.74355588504530878</v>
      </c>
      <c r="T24" s="90"/>
      <c r="V24" s="98"/>
      <c r="W24" s="104">
        <v>2027</v>
      </c>
      <c r="X24" s="177">
        <v>0</v>
      </c>
      <c r="Y24" s="178">
        <v>0</v>
      </c>
      <c r="Z24" s="179">
        <v>0</v>
      </c>
      <c r="AA24" s="180">
        <v>0</v>
      </c>
      <c r="AB24" s="178">
        <v>0</v>
      </c>
      <c r="AC24" s="177">
        <v>0</v>
      </c>
      <c r="AD24" s="180">
        <v>0</v>
      </c>
      <c r="AE24" s="178">
        <v>0</v>
      </c>
      <c r="AF24" s="179">
        <v>0</v>
      </c>
      <c r="AG24" s="185"/>
      <c r="AH24" s="186">
        <f>(X24*AM24)+(Y24*AM24)+(Z24*AM24)</f>
        <v>0</v>
      </c>
      <c r="AI24" s="187">
        <f>(AA24*AM24)+(AB24*AM24)+(AC24*AM24)</f>
        <v>0</v>
      </c>
      <c r="AJ24" s="188">
        <f>(AD24*AM24)+(AE24*AM24)+(AF24*AM24)</f>
        <v>0</v>
      </c>
      <c r="AK24" s="189">
        <f>(AH24+AI24+AJ24)</f>
        <v>0</v>
      </c>
      <c r="AM24" s="114">
        <f t="shared" si="13"/>
        <v>0.74355588504530878</v>
      </c>
      <c r="AO24" s="90"/>
      <c r="AQ24" s="98"/>
      <c r="AR24" s="104">
        <v>2027</v>
      </c>
      <c r="AS24" s="105">
        <v>0</v>
      </c>
      <c r="AT24" s="106">
        <v>0</v>
      </c>
      <c r="AU24" s="107">
        <v>0</v>
      </c>
      <c r="AV24" s="108">
        <v>0</v>
      </c>
      <c r="AW24" s="106">
        <v>0</v>
      </c>
      <c r="AX24" s="105">
        <v>0</v>
      </c>
      <c r="AY24" s="106">
        <v>0</v>
      </c>
      <c r="AZ24" s="106">
        <v>0</v>
      </c>
      <c r="BA24" s="107">
        <v>0</v>
      </c>
      <c r="BB24" s="109"/>
      <c r="BC24" s="186">
        <f>(AS24*BH24)+(AT24*BH24)+(AU24*BH24)</f>
        <v>0</v>
      </c>
      <c r="BD24" s="187">
        <f>(AV24*BH24)+(AW24*BH24)+(AX24*BH24)</f>
        <v>0</v>
      </c>
      <c r="BE24" s="188">
        <f>(AY24*BH24)+(AZ24*BH24)+(BA24*BH24)</f>
        <v>0</v>
      </c>
      <c r="BF24" s="189">
        <f>(BC24+BD24+BE24)</f>
        <v>0</v>
      </c>
      <c r="BH24" s="114">
        <f t="shared" si="17"/>
        <v>0.74355588504530878</v>
      </c>
      <c r="BJ24" s="90"/>
    </row>
    <row r="25" spans="1:62" ht="20.100000000000001" customHeight="1" x14ac:dyDescent="0.4">
      <c r="A25" s="98"/>
      <c r="B25" s="99">
        <v>2028</v>
      </c>
      <c r="C25" s="181">
        <v>0</v>
      </c>
      <c r="D25" s="182">
        <v>0</v>
      </c>
      <c r="E25" s="183">
        <v>0</v>
      </c>
      <c r="F25" s="184">
        <v>0</v>
      </c>
      <c r="G25" s="182">
        <v>0</v>
      </c>
      <c r="H25" s="181">
        <v>0</v>
      </c>
      <c r="I25" s="184">
        <v>0</v>
      </c>
      <c r="J25" s="182">
        <v>0</v>
      </c>
      <c r="K25" s="183">
        <v>0</v>
      </c>
      <c r="L25" s="185"/>
      <c r="M25" s="190">
        <f>(C25*R25)+(D25*R25)+(E25*R25)</f>
        <v>0</v>
      </c>
      <c r="N25" s="191">
        <f>(F25*R25)+(G25*R25)+(H25*R25)</f>
        <v>0</v>
      </c>
      <c r="O25" s="192">
        <f>(I25*R25)+(J25*R25)+(K25*R25)</f>
        <v>0</v>
      </c>
      <c r="P25" s="207">
        <f t="shared" ref="P25:P27" si="42">(M25+N25+O25)</f>
        <v>0</v>
      </c>
      <c r="R25" s="114">
        <f t="shared" si="9"/>
        <v>0.72542037565395989</v>
      </c>
      <c r="T25" s="90"/>
      <c r="V25" s="98"/>
      <c r="W25" s="99">
        <v>2028</v>
      </c>
      <c r="X25" s="181">
        <v>0</v>
      </c>
      <c r="Y25" s="182">
        <v>0</v>
      </c>
      <c r="Z25" s="183">
        <v>0</v>
      </c>
      <c r="AA25" s="184">
        <v>0</v>
      </c>
      <c r="AB25" s="182">
        <v>0</v>
      </c>
      <c r="AC25" s="181">
        <v>0</v>
      </c>
      <c r="AD25" s="184">
        <v>0</v>
      </c>
      <c r="AE25" s="182">
        <v>0</v>
      </c>
      <c r="AF25" s="183">
        <v>0</v>
      </c>
      <c r="AG25" s="185"/>
      <c r="AH25" s="190">
        <f>(X25*AM25)+(Y25*AM25)+(Z25*AM25)</f>
        <v>0</v>
      </c>
      <c r="AI25" s="191">
        <f>(AA25*AM25)+(AB25*AM25)+(AC25*AM25)</f>
        <v>0</v>
      </c>
      <c r="AJ25" s="192">
        <f>(AD25*AM25)+(AE25*AM25)+(AF25*AM25)</f>
        <v>0</v>
      </c>
      <c r="AK25" s="207">
        <f t="shared" ref="AK25:AK27" si="43">(AH25+AI25+AJ25)</f>
        <v>0</v>
      </c>
      <c r="AM25" s="114">
        <f t="shared" si="13"/>
        <v>0.72542037565395989</v>
      </c>
      <c r="AO25" s="90"/>
      <c r="AQ25" s="98"/>
      <c r="AR25" s="99">
        <v>2028</v>
      </c>
      <c r="AS25" s="110">
        <v>0</v>
      </c>
      <c r="AT25" s="111">
        <v>0</v>
      </c>
      <c r="AU25" s="112">
        <v>0</v>
      </c>
      <c r="AV25" s="113">
        <v>0</v>
      </c>
      <c r="AW25" s="111">
        <v>0</v>
      </c>
      <c r="AX25" s="110">
        <v>0</v>
      </c>
      <c r="AY25" s="111">
        <v>0</v>
      </c>
      <c r="AZ25" s="111">
        <v>0</v>
      </c>
      <c r="BA25" s="112">
        <v>0</v>
      </c>
      <c r="BB25" s="109"/>
      <c r="BC25" s="190">
        <f>(AS25*BH25)+(AT25*BH25)+(AU25*BH25)</f>
        <v>0</v>
      </c>
      <c r="BD25" s="191">
        <f>(AV25*BH25)+(AW25*BH25)+(AX25*BH25)</f>
        <v>0</v>
      </c>
      <c r="BE25" s="192">
        <f>(AY25*BH25)+(AZ25*BH25)+(BA25*BH25)</f>
        <v>0</v>
      </c>
      <c r="BF25" s="207">
        <f t="shared" ref="BF25:BF27" si="44">(BC25+BD25+BE25)</f>
        <v>0</v>
      </c>
      <c r="BH25" s="114">
        <f t="shared" si="17"/>
        <v>0.72542037565395989</v>
      </c>
      <c r="BJ25" s="90"/>
    </row>
    <row r="26" spans="1:62" ht="20.100000000000001" customHeight="1" x14ac:dyDescent="0.4">
      <c r="A26" s="98"/>
      <c r="B26" s="104">
        <v>2029</v>
      </c>
      <c r="C26" s="177">
        <v>0</v>
      </c>
      <c r="D26" s="178">
        <v>0</v>
      </c>
      <c r="E26" s="179">
        <v>0</v>
      </c>
      <c r="F26" s="180">
        <v>0</v>
      </c>
      <c r="G26" s="178">
        <v>0</v>
      </c>
      <c r="H26" s="177">
        <v>0</v>
      </c>
      <c r="I26" s="180">
        <v>0</v>
      </c>
      <c r="J26" s="178">
        <v>0</v>
      </c>
      <c r="K26" s="179">
        <v>0</v>
      </c>
      <c r="L26" s="185"/>
      <c r="M26" s="186">
        <f t="shared" ref="M26:M27" si="45">(C26*R26)+(D26*R26)+(E26*R26)</f>
        <v>0</v>
      </c>
      <c r="N26" s="187">
        <f t="shared" ref="N26:N27" si="46">(F26*R26)+(G26*R26)+(H26*R26)</f>
        <v>0</v>
      </c>
      <c r="O26" s="188">
        <f t="shared" ref="O26:O27" si="47">(I26*R26)+(J26*R26)+(K26*R26)</f>
        <v>0</v>
      </c>
      <c r="P26" s="189">
        <f t="shared" si="42"/>
        <v>0</v>
      </c>
      <c r="R26" s="114">
        <f t="shared" si="9"/>
        <v>0.7077271957599609</v>
      </c>
      <c r="T26" s="90"/>
      <c r="V26" s="98"/>
      <c r="W26" s="104">
        <v>2029</v>
      </c>
      <c r="X26" s="177">
        <v>0</v>
      </c>
      <c r="Y26" s="178">
        <v>0</v>
      </c>
      <c r="Z26" s="179">
        <v>0</v>
      </c>
      <c r="AA26" s="180">
        <v>0</v>
      </c>
      <c r="AB26" s="178">
        <v>0</v>
      </c>
      <c r="AC26" s="177">
        <v>0</v>
      </c>
      <c r="AD26" s="180">
        <v>0</v>
      </c>
      <c r="AE26" s="178">
        <v>0</v>
      </c>
      <c r="AF26" s="179">
        <v>0</v>
      </c>
      <c r="AG26" s="185"/>
      <c r="AH26" s="186">
        <f t="shared" ref="AH26:AH27" si="48">(X26*AM26)+(Y26*AM26)+(Z26*AM26)</f>
        <v>0</v>
      </c>
      <c r="AI26" s="187">
        <f t="shared" ref="AI26:AI27" si="49">(AA26*AM26)+(AB26*AM26)+(AC26*AM26)</f>
        <v>0</v>
      </c>
      <c r="AJ26" s="188">
        <f t="shared" ref="AJ26:AJ27" si="50">(AD26*AM26)+(AE26*AM26)+(AF26*AM26)</f>
        <v>0</v>
      </c>
      <c r="AK26" s="189">
        <f t="shared" si="43"/>
        <v>0</v>
      </c>
      <c r="AM26" s="114">
        <f t="shared" si="13"/>
        <v>0.7077271957599609</v>
      </c>
      <c r="AO26" s="90"/>
      <c r="AQ26" s="98"/>
      <c r="AR26" s="104">
        <v>2029</v>
      </c>
      <c r="AS26" s="105">
        <v>0</v>
      </c>
      <c r="AT26" s="106">
        <v>0</v>
      </c>
      <c r="AU26" s="107">
        <v>0</v>
      </c>
      <c r="AV26" s="108">
        <v>0</v>
      </c>
      <c r="AW26" s="106">
        <v>0</v>
      </c>
      <c r="AX26" s="105">
        <v>0</v>
      </c>
      <c r="AY26" s="106">
        <v>0</v>
      </c>
      <c r="AZ26" s="106">
        <v>0</v>
      </c>
      <c r="BA26" s="107">
        <v>0</v>
      </c>
      <c r="BB26" s="109"/>
      <c r="BC26" s="186">
        <f t="shared" ref="BC26:BC27" si="51">(AS26*BH26)+(AT26*BH26)+(AU26*BH26)</f>
        <v>0</v>
      </c>
      <c r="BD26" s="187">
        <f t="shared" ref="BD26:BD27" si="52">(AV26*BH26)+(AW26*BH26)+(AX26*BH26)</f>
        <v>0</v>
      </c>
      <c r="BE26" s="188">
        <f t="shared" ref="BE26:BE27" si="53">(AY26*BH26)+(AZ26*BH26)+(BA26*BH26)</f>
        <v>0</v>
      </c>
      <c r="BF26" s="189">
        <f t="shared" si="44"/>
        <v>0</v>
      </c>
      <c r="BH26" s="114">
        <f t="shared" si="17"/>
        <v>0.7077271957599609</v>
      </c>
      <c r="BJ26" s="90"/>
    </row>
    <row r="27" spans="1:62" ht="20.100000000000001" customHeight="1" x14ac:dyDescent="0.4">
      <c r="A27" s="98"/>
      <c r="B27" s="99">
        <v>2030</v>
      </c>
      <c r="C27" s="181">
        <v>0</v>
      </c>
      <c r="D27" s="182">
        <v>0</v>
      </c>
      <c r="E27" s="183">
        <v>0</v>
      </c>
      <c r="F27" s="184">
        <v>0</v>
      </c>
      <c r="G27" s="182">
        <v>0</v>
      </c>
      <c r="H27" s="181">
        <v>0</v>
      </c>
      <c r="I27" s="184">
        <v>0</v>
      </c>
      <c r="J27" s="182">
        <v>0</v>
      </c>
      <c r="K27" s="183">
        <v>0</v>
      </c>
      <c r="L27" s="185"/>
      <c r="M27" s="190">
        <f t="shared" si="45"/>
        <v>0</v>
      </c>
      <c r="N27" s="191">
        <f t="shared" si="46"/>
        <v>0</v>
      </c>
      <c r="O27" s="192">
        <f t="shared" si="47"/>
        <v>0</v>
      </c>
      <c r="P27" s="207">
        <f t="shared" si="42"/>
        <v>0</v>
      </c>
      <c r="R27" s="114">
        <f t="shared" si="9"/>
        <v>0.69046555683898636</v>
      </c>
      <c r="T27" s="90"/>
      <c r="V27" s="98"/>
      <c r="W27" s="99">
        <v>2030</v>
      </c>
      <c r="X27" s="181">
        <v>0</v>
      </c>
      <c r="Y27" s="182">
        <v>0</v>
      </c>
      <c r="Z27" s="183">
        <v>0</v>
      </c>
      <c r="AA27" s="184">
        <v>0</v>
      </c>
      <c r="AB27" s="182">
        <v>0</v>
      </c>
      <c r="AC27" s="181">
        <v>0</v>
      </c>
      <c r="AD27" s="184">
        <v>0</v>
      </c>
      <c r="AE27" s="182">
        <v>0</v>
      </c>
      <c r="AF27" s="183">
        <v>0</v>
      </c>
      <c r="AG27" s="185"/>
      <c r="AH27" s="190">
        <f t="shared" si="48"/>
        <v>0</v>
      </c>
      <c r="AI27" s="191">
        <f t="shared" si="49"/>
        <v>0</v>
      </c>
      <c r="AJ27" s="192">
        <f t="shared" si="50"/>
        <v>0</v>
      </c>
      <c r="AK27" s="207">
        <f t="shared" si="43"/>
        <v>0</v>
      </c>
      <c r="AM27" s="114">
        <f t="shared" si="13"/>
        <v>0.69046555683898636</v>
      </c>
      <c r="AO27" s="90"/>
      <c r="AQ27" s="98"/>
      <c r="AR27" s="99">
        <v>2030</v>
      </c>
      <c r="AS27" s="110">
        <v>0</v>
      </c>
      <c r="AT27" s="111">
        <v>0</v>
      </c>
      <c r="AU27" s="112">
        <v>0</v>
      </c>
      <c r="AV27" s="113">
        <v>0</v>
      </c>
      <c r="AW27" s="111">
        <v>0</v>
      </c>
      <c r="AX27" s="110">
        <v>0</v>
      </c>
      <c r="AY27" s="111">
        <v>0</v>
      </c>
      <c r="AZ27" s="111">
        <v>0</v>
      </c>
      <c r="BA27" s="112">
        <v>0</v>
      </c>
      <c r="BB27" s="109"/>
      <c r="BC27" s="190">
        <f t="shared" si="51"/>
        <v>0</v>
      </c>
      <c r="BD27" s="191">
        <f t="shared" si="52"/>
        <v>0</v>
      </c>
      <c r="BE27" s="192">
        <f t="shared" si="53"/>
        <v>0</v>
      </c>
      <c r="BF27" s="207">
        <f t="shared" si="44"/>
        <v>0</v>
      </c>
      <c r="BH27" s="114">
        <f t="shared" si="17"/>
        <v>0.69046555683898636</v>
      </c>
      <c r="BJ27" s="90"/>
    </row>
    <row r="28" spans="1:62" ht="20.100000000000001" customHeight="1" x14ac:dyDescent="0.4">
      <c r="A28" s="98"/>
      <c r="B28" s="104">
        <v>2031</v>
      </c>
      <c r="C28" s="177">
        <v>0</v>
      </c>
      <c r="D28" s="178">
        <v>0</v>
      </c>
      <c r="E28" s="179">
        <v>0</v>
      </c>
      <c r="F28" s="180">
        <v>0</v>
      </c>
      <c r="G28" s="178">
        <v>0</v>
      </c>
      <c r="H28" s="177">
        <v>0</v>
      </c>
      <c r="I28" s="180">
        <v>0</v>
      </c>
      <c r="J28" s="178">
        <v>0</v>
      </c>
      <c r="K28" s="179">
        <v>0</v>
      </c>
      <c r="L28" s="185"/>
      <c r="M28" s="186">
        <f>(C28*R28)+(D28*R28)+(E28*R28)</f>
        <v>0</v>
      </c>
      <c r="N28" s="187">
        <f>(F28*R28)+(G28*R28)+(H28*R28)</f>
        <v>0</v>
      </c>
      <c r="O28" s="188">
        <f>(I28*R28)+(J28*R28)+(K28*R28)</f>
        <v>0</v>
      </c>
      <c r="P28" s="189">
        <f>(M28+N28+O28)</f>
        <v>0</v>
      </c>
      <c r="R28" s="114">
        <f t="shared" si="9"/>
        <v>0.67362493350145014</v>
      </c>
      <c r="T28" s="90"/>
      <c r="V28" s="98"/>
      <c r="W28" s="104">
        <v>2031</v>
      </c>
      <c r="X28" s="177">
        <v>0</v>
      </c>
      <c r="Y28" s="178">
        <v>0</v>
      </c>
      <c r="Z28" s="179">
        <v>0</v>
      </c>
      <c r="AA28" s="180">
        <v>0</v>
      </c>
      <c r="AB28" s="178">
        <v>0</v>
      </c>
      <c r="AC28" s="177">
        <v>0</v>
      </c>
      <c r="AD28" s="180">
        <v>0</v>
      </c>
      <c r="AE28" s="178">
        <v>0</v>
      </c>
      <c r="AF28" s="179">
        <v>0</v>
      </c>
      <c r="AG28" s="185"/>
      <c r="AH28" s="186">
        <f>(X28*AM28)+(Y28*AM28)+(Z28*AM28)</f>
        <v>0</v>
      </c>
      <c r="AI28" s="187">
        <f>(AA28*AM28)+(AB28*AM28)+(AC28*AM28)</f>
        <v>0</v>
      </c>
      <c r="AJ28" s="188">
        <f>(AD28*AM28)+(AE28*AM28)+(AF28*AM28)</f>
        <v>0</v>
      </c>
      <c r="AK28" s="189">
        <f>(AH28+AI28+AJ28)</f>
        <v>0</v>
      </c>
      <c r="AM28" s="114">
        <f t="shared" si="13"/>
        <v>0.67362493350145014</v>
      </c>
      <c r="AO28" s="90"/>
      <c r="AQ28" s="98"/>
      <c r="AR28" s="104">
        <v>2031</v>
      </c>
      <c r="AS28" s="105">
        <v>0</v>
      </c>
      <c r="AT28" s="106">
        <v>0</v>
      </c>
      <c r="AU28" s="107">
        <v>0</v>
      </c>
      <c r="AV28" s="108">
        <v>0</v>
      </c>
      <c r="AW28" s="106">
        <v>0</v>
      </c>
      <c r="AX28" s="105">
        <v>0</v>
      </c>
      <c r="AY28" s="106">
        <v>0</v>
      </c>
      <c r="AZ28" s="106">
        <v>0</v>
      </c>
      <c r="BA28" s="107">
        <v>0</v>
      </c>
      <c r="BB28" s="109"/>
      <c r="BC28" s="186">
        <f>(AS28*BH28)+(AT28*BH28)+(AU28*BH28)</f>
        <v>0</v>
      </c>
      <c r="BD28" s="187">
        <f>(AV28*BH28)+(AW28*BH28)+(AX28*BH28)</f>
        <v>0</v>
      </c>
      <c r="BE28" s="188">
        <f>(AY28*BH28)+(AZ28*BH28)+(BA28*BH28)</f>
        <v>0</v>
      </c>
      <c r="BF28" s="189">
        <f>(BC28+BD28+BE28)</f>
        <v>0</v>
      </c>
      <c r="BH28" s="114">
        <f t="shared" si="17"/>
        <v>0.67362493350145014</v>
      </c>
      <c r="BJ28" s="90"/>
    </row>
    <row r="29" spans="1:62" ht="20.100000000000001" customHeight="1" x14ac:dyDescent="0.4">
      <c r="A29" s="98"/>
      <c r="B29" s="99">
        <v>2032</v>
      </c>
      <c r="C29" s="181">
        <v>0</v>
      </c>
      <c r="D29" s="182">
        <v>0</v>
      </c>
      <c r="E29" s="183">
        <v>0</v>
      </c>
      <c r="F29" s="184">
        <v>0</v>
      </c>
      <c r="G29" s="182">
        <v>0</v>
      </c>
      <c r="H29" s="181">
        <v>0</v>
      </c>
      <c r="I29" s="184">
        <v>0</v>
      </c>
      <c r="J29" s="182">
        <v>0</v>
      </c>
      <c r="K29" s="183">
        <v>0</v>
      </c>
      <c r="L29" s="185"/>
      <c r="M29" s="190">
        <f>(C29*R29)+(D29*R29)+(E29*R29)</f>
        <v>0</v>
      </c>
      <c r="N29" s="191">
        <f>(F29*R29)+(G29*R29)+(H29*R29)</f>
        <v>0</v>
      </c>
      <c r="O29" s="192">
        <f>(I29*R29)+(J29*R29)+(K29*R29)</f>
        <v>0</v>
      </c>
      <c r="P29" s="207">
        <f t="shared" ref="P29:P31" si="54">(M29+N29+O29)</f>
        <v>0</v>
      </c>
      <c r="R29" s="114">
        <f t="shared" si="9"/>
        <v>0.65719505707458559</v>
      </c>
      <c r="T29" s="90"/>
      <c r="V29" s="98"/>
      <c r="W29" s="99">
        <v>2032</v>
      </c>
      <c r="X29" s="181">
        <v>0</v>
      </c>
      <c r="Y29" s="182">
        <v>0</v>
      </c>
      <c r="Z29" s="183">
        <v>0</v>
      </c>
      <c r="AA29" s="184">
        <v>0</v>
      </c>
      <c r="AB29" s="182">
        <v>0</v>
      </c>
      <c r="AC29" s="181">
        <v>0</v>
      </c>
      <c r="AD29" s="184">
        <v>0</v>
      </c>
      <c r="AE29" s="182">
        <v>0</v>
      </c>
      <c r="AF29" s="183">
        <v>0</v>
      </c>
      <c r="AG29" s="185"/>
      <c r="AH29" s="190">
        <f>(X29*AM29)+(Y29*AM29)+(Z29*AM29)</f>
        <v>0</v>
      </c>
      <c r="AI29" s="191">
        <f>(AA29*AM29)+(AB29*AM29)+(AC29*AM29)</f>
        <v>0</v>
      </c>
      <c r="AJ29" s="192">
        <f>(AD29*AM29)+(AE29*AM29)+(AF29*AM29)</f>
        <v>0</v>
      </c>
      <c r="AK29" s="207">
        <f t="shared" ref="AK29:AK31" si="55">(AH29+AI29+AJ29)</f>
        <v>0</v>
      </c>
      <c r="AM29" s="114">
        <f t="shared" si="13"/>
        <v>0.65719505707458559</v>
      </c>
      <c r="AO29" s="90"/>
      <c r="AQ29" s="98"/>
      <c r="AR29" s="99">
        <v>2032</v>
      </c>
      <c r="AS29" s="110">
        <v>0</v>
      </c>
      <c r="AT29" s="111">
        <v>0</v>
      </c>
      <c r="AU29" s="112">
        <v>0</v>
      </c>
      <c r="AV29" s="113">
        <v>0</v>
      </c>
      <c r="AW29" s="111">
        <v>0</v>
      </c>
      <c r="AX29" s="110">
        <v>0</v>
      </c>
      <c r="AY29" s="111">
        <v>0</v>
      </c>
      <c r="AZ29" s="111">
        <v>0</v>
      </c>
      <c r="BA29" s="112">
        <v>0</v>
      </c>
      <c r="BB29" s="109"/>
      <c r="BC29" s="190">
        <f>(AS29*BH29)+(AT29*BH29)+(AU29*BH29)</f>
        <v>0</v>
      </c>
      <c r="BD29" s="191">
        <f>(AV29*BH29)+(AW29*BH29)+(AX29*BH29)</f>
        <v>0</v>
      </c>
      <c r="BE29" s="192">
        <f>(AY29*BH29)+(AZ29*BH29)+(BA29*BH29)</f>
        <v>0</v>
      </c>
      <c r="BF29" s="207">
        <f t="shared" ref="BF29:BF31" si="56">(BC29+BD29+BE29)</f>
        <v>0</v>
      </c>
      <c r="BH29" s="114">
        <f t="shared" si="17"/>
        <v>0.65719505707458559</v>
      </c>
      <c r="BJ29" s="90"/>
    </row>
    <row r="30" spans="1:62" ht="20.100000000000001" customHeight="1" x14ac:dyDescent="0.4">
      <c r="A30" s="98"/>
      <c r="B30" s="104">
        <v>2033</v>
      </c>
      <c r="C30" s="177">
        <v>0</v>
      </c>
      <c r="D30" s="178">
        <v>0</v>
      </c>
      <c r="E30" s="179">
        <v>0</v>
      </c>
      <c r="F30" s="180">
        <v>0</v>
      </c>
      <c r="G30" s="178">
        <v>0</v>
      </c>
      <c r="H30" s="177">
        <v>0</v>
      </c>
      <c r="I30" s="180">
        <v>0</v>
      </c>
      <c r="J30" s="178">
        <v>0</v>
      </c>
      <c r="K30" s="179">
        <v>0</v>
      </c>
      <c r="L30" s="185"/>
      <c r="M30" s="186">
        <f t="shared" ref="M30:M31" si="57">(C30*R30)+(D30*R30)+(E30*R30)</f>
        <v>0</v>
      </c>
      <c r="N30" s="187">
        <f t="shared" ref="N30:N31" si="58">(F30*R30)+(G30*R30)+(H30*R30)</f>
        <v>0</v>
      </c>
      <c r="O30" s="188">
        <f t="shared" ref="O30:O31" si="59">(I30*R30)+(J30*R30)+(K30*R30)</f>
        <v>0</v>
      </c>
      <c r="P30" s="189">
        <f t="shared" si="54"/>
        <v>0</v>
      </c>
      <c r="R30" s="114">
        <f t="shared" si="9"/>
        <v>0.64116590934105921</v>
      </c>
      <c r="T30" s="90"/>
      <c r="V30" s="98"/>
      <c r="W30" s="104">
        <v>2033</v>
      </c>
      <c r="X30" s="177">
        <v>0</v>
      </c>
      <c r="Y30" s="178">
        <v>0</v>
      </c>
      <c r="Z30" s="179">
        <v>0</v>
      </c>
      <c r="AA30" s="180">
        <v>0</v>
      </c>
      <c r="AB30" s="178">
        <v>0</v>
      </c>
      <c r="AC30" s="177">
        <v>0</v>
      </c>
      <c r="AD30" s="180">
        <v>0</v>
      </c>
      <c r="AE30" s="178">
        <v>0</v>
      </c>
      <c r="AF30" s="179">
        <v>0</v>
      </c>
      <c r="AG30" s="185"/>
      <c r="AH30" s="186">
        <f t="shared" ref="AH30:AH31" si="60">(X30*AM30)+(Y30*AM30)+(Z30*AM30)</f>
        <v>0</v>
      </c>
      <c r="AI30" s="187">
        <f t="shared" ref="AI30:AI31" si="61">(AA30*AM30)+(AB30*AM30)+(AC30*AM30)</f>
        <v>0</v>
      </c>
      <c r="AJ30" s="188">
        <f t="shared" ref="AJ30:AJ31" si="62">(AD30*AM30)+(AE30*AM30)+(AF30*AM30)</f>
        <v>0</v>
      </c>
      <c r="AK30" s="189">
        <f t="shared" si="55"/>
        <v>0</v>
      </c>
      <c r="AM30" s="114">
        <f t="shared" si="13"/>
        <v>0.64116590934105921</v>
      </c>
      <c r="AO30" s="90"/>
      <c r="AQ30" s="98"/>
      <c r="AR30" s="104">
        <v>2033</v>
      </c>
      <c r="AS30" s="105">
        <v>-36000</v>
      </c>
      <c r="AT30" s="106">
        <v>0</v>
      </c>
      <c r="AU30" s="107">
        <v>0</v>
      </c>
      <c r="AV30" s="108">
        <v>0</v>
      </c>
      <c r="AW30" s="106">
        <v>0</v>
      </c>
      <c r="AX30" s="105">
        <v>0</v>
      </c>
      <c r="AY30" s="106">
        <v>0</v>
      </c>
      <c r="AZ30" s="106">
        <v>0</v>
      </c>
      <c r="BA30" s="107">
        <v>0</v>
      </c>
      <c r="BB30" s="109"/>
      <c r="BC30" s="186">
        <f t="shared" ref="BC30:BC31" si="63">(AS30*BH30)+(AT30*BH30)+(AU30*BH30)</f>
        <v>-23081.97273627813</v>
      </c>
      <c r="BD30" s="187">
        <f t="shared" ref="BD30:BD31" si="64">(AV30*BH30)+(AW30*BH30)+(AX30*BH30)</f>
        <v>0</v>
      </c>
      <c r="BE30" s="188">
        <f t="shared" ref="BE30:BE31" si="65">(AY30*BH30)+(AZ30*BH30)+(BA30*BH30)</f>
        <v>0</v>
      </c>
      <c r="BF30" s="189">
        <f t="shared" si="56"/>
        <v>-23081.97273627813</v>
      </c>
      <c r="BH30" s="114">
        <f t="shared" si="17"/>
        <v>0.64116590934105921</v>
      </c>
      <c r="BJ30" s="90"/>
    </row>
    <row r="31" spans="1:62" ht="20.100000000000001" customHeight="1" x14ac:dyDescent="0.4">
      <c r="A31" s="98"/>
      <c r="B31" s="99">
        <v>2034</v>
      </c>
      <c r="C31" s="181">
        <v>0</v>
      </c>
      <c r="D31" s="182">
        <v>0</v>
      </c>
      <c r="E31" s="183">
        <v>0</v>
      </c>
      <c r="F31" s="184">
        <v>0</v>
      </c>
      <c r="G31" s="182">
        <v>0</v>
      </c>
      <c r="H31" s="181">
        <v>0</v>
      </c>
      <c r="I31" s="184">
        <v>0</v>
      </c>
      <c r="J31" s="182">
        <v>0</v>
      </c>
      <c r="K31" s="183">
        <v>0</v>
      </c>
      <c r="L31" s="185"/>
      <c r="M31" s="190">
        <f t="shared" si="57"/>
        <v>0</v>
      </c>
      <c r="N31" s="191">
        <f t="shared" si="58"/>
        <v>0</v>
      </c>
      <c r="O31" s="192">
        <f t="shared" si="59"/>
        <v>0</v>
      </c>
      <c r="P31" s="207">
        <f t="shared" si="54"/>
        <v>0</v>
      </c>
      <c r="R31" s="114">
        <f t="shared" si="9"/>
        <v>0.62552771643030169</v>
      </c>
      <c r="T31" s="90"/>
      <c r="V31" s="98"/>
      <c r="W31" s="99">
        <v>2034</v>
      </c>
      <c r="X31" s="181">
        <v>0</v>
      </c>
      <c r="Y31" s="182">
        <v>0</v>
      </c>
      <c r="Z31" s="183">
        <v>0</v>
      </c>
      <c r="AA31" s="184">
        <v>0</v>
      </c>
      <c r="AB31" s="182">
        <v>0</v>
      </c>
      <c r="AC31" s="181">
        <v>0</v>
      </c>
      <c r="AD31" s="184">
        <v>0</v>
      </c>
      <c r="AE31" s="182">
        <v>0</v>
      </c>
      <c r="AF31" s="183">
        <v>0</v>
      </c>
      <c r="AG31" s="185"/>
      <c r="AH31" s="190">
        <f t="shared" si="60"/>
        <v>0</v>
      </c>
      <c r="AI31" s="191">
        <f t="shared" si="61"/>
        <v>0</v>
      </c>
      <c r="AJ31" s="192">
        <f t="shared" si="62"/>
        <v>0</v>
      </c>
      <c r="AK31" s="207">
        <f t="shared" si="55"/>
        <v>0</v>
      </c>
      <c r="AM31" s="114">
        <f t="shared" si="13"/>
        <v>0.62552771643030169</v>
      </c>
      <c r="AO31" s="90"/>
      <c r="AQ31" s="98"/>
      <c r="AR31" s="99">
        <v>2034</v>
      </c>
      <c r="AS31" s="110">
        <v>0</v>
      </c>
      <c r="AT31" s="111">
        <v>0</v>
      </c>
      <c r="AU31" s="112">
        <v>0</v>
      </c>
      <c r="AV31" s="113">
        <v>0</v>
      </c>
      <c r="AW31" s="111">
        <v>0</v>
      </c>
      <c r="AX31" s="110">
        <v>0</v>
      </c>
      <c r="AY31" s="111">
        <v>0</v>
      </c>
      <c r="AZ31" s="111">
        <v>0</v>
      </c>
      <c r="BA31" s="112">
        <v>0</v>
      </c>
      <c r="BB31" s="109"/>
      <c r="BC31" s="190">
        <f t="shared" si="63"/>
        <v>0</v>
      </c>
      <c r="BD31" s="191">
        <f t="shared" si="64"/>
        <v>0</v>
      </c>
      <c r="BE31" s="192">
        <f t="shared" si="65"/>
        <v>0</v>
      </c>
      <c r="BF31" s="207">
        <f t="shared" si="56"/>
        <v>0</v>
      </c>
      <c r="BH31" s="114">
        <f t="shared" si="17"/>
        <v>0.62552771643030169</v>
      </c>
      <c r="BJ31" s="90"/>
    </row>
    <row r="32" spans="1:62" ht="20.100000000000001" customHeight="1" x14ac:dyDescent="0.4">
      <c r="A32" s="98"/>
      <c r="B32" s="104">
        <v>2035</v>
      </c>
      <c r="C32" s="177">
        <v>0</v>
      </c>
      <c r="D32" s="178">
        <v>0</v>
      </c>
      <c r="E32" s="179">
        <v>0</v>
      </c>
      <c r="F32" s="180">
        <v>0</v>
      </c>
      <c r="G32" s="178">
        <v>0</v>
      </c>
      <c r="H32" s="177">
        <v>0</v>
      </c>
      <c r="I32" s="180">
        <v>0</v>
      </c>
      <c r="J32" s="178">
        <v>0</v>
      </c>
      <c r="K32" s="179">
        <v>0</v>
      </c>
      <c r="L32" s="185"/>
      <c r="M32" s="186">
        <f>(C32*R32)+(D32*R32)+(E32*R32)</f>
        <v>0</v>
      </c>
      <c r="N32" s="187">
        <f>(F32*R32)+(G32*R32)+(H32*R32)</f>
        <v>0</v>
      </c>
      <c r="O32" s="188">
        <f>(I32*R32)+(J32*R32)+(K32*R32)</f>
        <v>0</v>
      </c>
      <c r="P32" s="189">
        <f>(M32+N32+O32)</f>
        <v>0</v>
      </c>
      <c r="R32" s="114">
        <f t="shared" si="9"/>
        <v>0.61027094285883099</v>
      </c>
      <c r="T32" s="90"/>
      <c r="V32" s="98"/>
      <c r="W32" s="104">
        <v>2035</v>
      </c>
      <c r="X32" s="177">
        <v>0</v>
      </c>
      <c r="Y32" s="178">
        <v>0</v>
      </c>
      <c r="Z32" s="179">
        <v>0</v>
      </c>
      <c r="AA32" s="180">
        <v>0</v>
      </c>
      <c r="AB32" s="178">
        <v>0</v>
      </c>
      <c r="AC32" s="177">
        <v>0</v>
      </c>
      <c r="AD32" s="180">
        <v>0</v>
      </c>
      <c r="AE32" s="178">
        <v>0</v>
      </c>
      <c r="AF32" s="179">
        <v>0</v>
      </c>
      <c r="AG32" s="185"/>
      <c r="AH32" s="186">
        <f>(X32*AM32)+(Y32*AM32)+(Z32*AM32)</f>
        <v>0</v>
      </c>
      <c r="AI32" s="187">
        <f>(AA32*AM32)+(AB32*AM32)+(AC32*AM32)</f>
        <v>0</v>
      </c>
      <c r="AJ32" s="188">
        <f>(AD32*AM32)+(AE32*AM32)+(AF32*AM32)</f>
        <v>0</v>
      </c>
      <c r="AK32" s="189">
        <f>(AH32+AI32+AJ32)</f>
        <v>0</v>
      </c>
      <c r="AM32" s="114">
        <f t="shared" si="13"/>
        <v>0.61027094285883099</v>
      </c>
      <c r="AO32" s="90"/>
      <c r="AQ32" s="98"/>
      <c r="AR32" s="104">
        <v>2035</v>
      </c>
      <c r="AS32" s="105">
        <v>0</v>
      </c>
      <c r="AT32" s="106">
        <v>0</v>
      </c>
      <c r="AU32" s="107">
        <v>0</v>
      </c>
      <c r="AV32" s="108">
        <v>0</v>
      </c>
      <c r="AW32" s="106">
        <v>0</v>
      </c>
      <c r="AX32" s="105">
        <v>0</v>
      </c>
      <c r="AY32" s="106">
        <v>0</v>
      </c>
      <c r="AZ32" s="106">
        <v>0</v>
      </c>
      <c r="BA32" s="107">
        <v>0</v>
      </c>
      <c r="BB32" s="109"/>
      <c r="BC32" s="186">
        <f>(AS32*BH32)+(AT32*BH32)+(AU32*BH32)</f>
        <v>0</v>
      </c>
      <c r="BD32" s="187">
        <f>(AV32*BH32)+(AW32*BH32)+(AX32*BH32)</f>
        <v>0</v>
      </c>
      <c r="BE32" s="188">
        <f>(AY32*BH32)+(AZ32*BH32)+(BA32*BH32)</f>
        <v>0</v>
      </c>
      <c r="BF32" s="189">
        <f>(BC32+BD32+BE32)</f>
        <v>0</v>
      </c>
      <c r="BH32" s="114">
        <f t="shared" si="17"/>
        <v>0.61027094285883099</v>
      </c>
      <c r="BJ32" s="90"/>
    </row>
    <row r="33" spans="1:62" ht="20.100000000000001" customHeight="1" x14ac:dyDescent="0.4">
      <c r="A33" s="98"/>
      <c r="B33" s="99">
        <v>2036</v>
      </c>
      <c r="C33" s="181">
        <v>0</v>
      </c>
      <c r="D33" s="182">
        <v>0</v>
      </c>
      <c r="E33" s="183">
        <v>0</v>
      </c>
      <c r="F33" s="184">
        <v>0</v>
      </c>
      <c r="G33" s="182">
        <v>0</v>
      </c>
      <c r="H33" s="181">
        <v>0</v>
      </c>
      <c r="I33" s="184">
        <v>0</v>
      </c>
      <c r="J33" s="182">
        <v>0</v>
      </c>
      <c r="K33" s="183">
        <v>0</v>
      </c>
      <c r="L33" s="185"/>
      <c r="M33" s="190">
        <f>(C33*R33)+(D33*R33)+(E33*R33)</f>
        <v>0</v>
      </c>
      <c r="N33" s="191">
        <f>(F33*R33)+(G33*R33)+(H33*R33)</f>
        <v>0</v>
      </c>
      <c r="O33" s="192">
        <f>(I33*R33)+(J33*R33)+(K33*R33)</f>
        <v>0</v>
      </c>
      <c r="P33" s="207">
        <f t="shared" ref="P33:P35" si="66">(M33+N33+O33)</f>
        <v>0</v>
      </c>
      <c r="R33" s="114">
        <f t="shared" si="9"/>
        <v>0.59538628571593277</v>
      </c>
      <c r="T33" s="90"/>
      <c r="V33" s="98"/>
      <c r="W33" s="99">
        <v>2036</v>
      </c>
      <c r="X33" s="181">
        <v>0</v>
      </c>
      <c r="Y33" s="182">
        <v>0</v>
      </c>
      <c r="Z33" s="183">
        <v>0</v>
      </c>
      <c r="AA33" s="184">
        <v>0</v>
      </c>
      <c r="AB33" s="182">
        <v>0</v>
      </c>
      <c r="AC33" s="181">
        <v>0</v>
      </c>
      <c r="AD33" s="184">
        <v>0</v>
      </c>
      <c r="AE33" s="182">
        <v>0</v>
      </c>
      <c r="AF33" s="183">
        <v>0</v>
      </c>
      <c r="AG33" s="185"/>
      <c r="AH33" s="190">
        <f>(X33*AM33)+(Y33*AM33)+(Z33*AM33)</f>
        <v>0</v>
      </c>
      <c r="AI33" s="191">
        <f>(AA33*AM33)+(AB33*AM33)+(AC33*AM33)</f>
        <v>0</v>
      </c>
      <c r="AJ33" s="192">
        <f>(AD33*AM33)+(AE33*AM33)+(AF33*AM33)</f>
        <v>0</v>
      </c>
      <c r="AK33" s="207">
        <f t="shared" ref="AK33:AK35" si="67">(AH33+AI33+AJ33)</f>
        <v>0</v>
      </c>
      <c r="AM33" s="114">
        <f t="shared" si="13"/>
        <v>0.59538628571593277</v>
      </c>
      <c r="AO33" s="90"/>
      <c r="AQ33" s="98"/>
      <c r="AR33" s="99">
        <v>2036</v>
      </c>
      <c r="AS33" s="110">
        <v>0</v>
      </c>
      <c r="AT33" s="111">
        <v>0</v>
      </c>
      <c r="AU33" s="112">
        <v>0</v>
      </c>
      <c r="AV33" s="113">
        <v>0</v>
      </c>
      <c r="AW33" s="111">
        <v>0</v>
      </c>
      <c r="AX33" s="110">
        <v>0</v>
      </c>
      <c r="AY33" s="111">
        <v>0</v>
      </c>
      <c r="AZ33" s="111">
        <v>0</v>
      </c>
      <c r="BA33" s="112">
        <v>0</v>
      </c>
      <c r="BB33" s="109"/>
      <c r="BC33" s="190">
        <f>(AS33*BH33)+(AT33*BH33)+(AU33*BH33)</f>
        <v>0</v>
      </c>
      <c r="BD33" s="191">
        <f>(AV33*BH33)+(AW33*BH33)+(AX33*BH33)</f>
        <v>0</v>
      </c>
      <c r="BE33" s="192">
        <f>(AY33*BH33)+(AZ33*BH33)+(BA33*BH33)</f>
        <v>0</v>
      </c>
      <c r="BF33" s="207">
        <f t="shared" ref="BF33:BF35" si="68">(BC33+BD33+BE33)</f>
        <v>0</v>
      </c>
      <c r="BH33" s="114">
        <f t="shared" si="17"/>
        <v>0.59538628571593277</v>
      </c>
      <c r="BJ33" s="90"/>
    </row>
    <row r="34" spans="1:62" ht="20.100000000000001" customHeight="1" x14ac:dyDescent="0.4">
      <c r="A34" s="98"/>
      <c r="B34" s="104">
        <v>2037</v>
      </c>
      <c r="C34" s="177">
        <v>0</v>
      </c>
      <c r="D34" s="178">
        <v>0</v>
      </c>
      <c r="E34" s="179">
        <v>0</v>
      </c>
      <c r="F34" s="180">
        <v>0</v>
      </c>
      <c r="G34" s="178">
        <v>0</v>
      </c>
      <c r="H34" s="177">
        <v>0</v>
      </c>
      <c r="I34" s="180">
        <v>0</v>
      </c>
      <c r="J34" s="178">
        <v>0</v>
      </c>
      <c r="K34" s="179">
        <v>0</v>
      </c>
      <c r="L34" s="185"/>
      <c r="M34" s="186">
        <f t="shared" ref="M34:M35" si="69">(C34*R34)+(D34*R34)+(E34*R34)</f>
        <v>0</v>
      </c>
      <c r="N34" s="187">
        <f t="shared" ref="N34:N35" si="70">(F34*R34)+(G34*R34)+(H34*R34)</f>
        <v>0</v>
      </c>
      <c r="O34" s="188">
        <f t="shared" ref="O34:O35" si="71">(I34*R34)+(J34*R34)+(K34*R34)</f>
        <v>0</v>
      </c>
      <c r="P34" s="189">
        <f t="shared" si="66"/>
        <v>0</v>
      </c>
      <c r="R34" s="114">
        <f t="shared" si="9"/>
        <v>0.58086466899115397</v>
      </c>
      <c r="T34" s="90"/>
      <c r="V34" s="98"/>
      <c r="W34" s="104">
        <v>2037</v>
      </c>
      <c r="X34" s="177">
        <v>0</v>
      </c>
      <c r="Y34" s="178">
        <v>0</v>
      </c>
      <c r="Z34" s="179">
        <v>0</v>
      </c>
      <c r="AA34" s="180">
        <v>0</v>
      </c>
      <c r="AB34" s="178">
        <v>0</v>
      </c>
      <c r="AC34" s="177">
        <v>0</v>
      </c>
      <c r="AD34" s="180">
        <v>0</v>
      </c>
      <c r="AE34" s="178">
        <v>0</v>
      </c>
      <c r="AF34" s="179">
        <v>0</v>
      </c>
      <c r="AG34" s="185"/>
      <c r="AH34" s="186">
        <f t="shared" ref="AH34:AH35" si="72">(X34*AM34)+(Y34*AM34)+(Z34*AM34)</f>
        <v>0</v>
      </c>
      <c r="AI34" s="187">
        <f t="shared" ref="AI34:AI35" si="73">(AA34*AM34)+(AB34*AM34)+(AC34*AM34)</f>
        <v>0</v>
      </c>
      <c r="AJ34" s="188">
        <f t="shared" ref="AJ34:AJ35" si="74">(AD34*AM34)+(AE34*AM34)+(AF34*AM34)</f>
        <v>0</v>
      </c>
      <c r="AK34" s="189">
        <f t="shared" si="67"/>
        <v>0</v>
      </c>
      <c r="AM34" s="114">
        <f t="shared" si="13"/>
        <v>0.58086466899115397</v>
      </c>
      <c r="AO34" s="90"/>
      <c r="AQ34" s="98"/>
      <c r="AR34" s="104">
        <v>2037</v>
      </c>
      <c r="AS34" s="105">
        <v>0</v>
      </c>
      <c r="AT34" s="106">
        <v>0</v>
      </c>
      <c r="AU34" s="107">
        <v>0</v>
      </c>
      <c r="AV34" s="108">
        <v>0</v>
      </c>
      <c r="AW34" s="106">
        <v>0</v>
      </c>
      <c r="AX34" s="105">
        <v>0</v>
      </c>
      <c r="AY34" s="106">
        <v>0</v>
      </c>
      <c r="AZ34" s="106">
        <v>0</v>
      </c>
      <c r="BA34" s="107">
        <v>0</v>
      </c>
      <c r="BB34" s="109"/>
      <c r="BC34" s="186">
        <f t="shared" ref="BC34:BC35" si="75">(AS34*BH34)+(AT34*BH34)+(AU34*BH34)</f>
        <v>0</v>
      </c>
      <c r="BD34" s="187">
        <f t="shared" ref="BD34:BD35" si="76">(AV34*BH34)+(AW34*BH34)+(AX34*BH34)</f>
        <v>0</v>
      </c>
      <c r="BE34" s="188">
        <f t="shared" ref="BE34:BE35" si="77">(AY34*BH34)+(AZ34*BH34)+(BA34*BH34)</f>
        <v>0</v>
      </c>
      <c r="BF34" s="189">
        <f t="shared" si="68"/>
        <v>0</v>
      </c>
      <c r="BH34" s="114">
        <f t="shared" si="17"/>
        <v>0.58086466899115397</v>
      </c>
      <c r="BJ34" s="90"/>
    </row>
    <row r="35" spans="1:62" ht="20.100000000000001" customHeight="1" x14ac:dyDescent="0.4">
      <c r="A35" s="98"/>
      <c r="B35" s="99">
        <v>2038</v>
      </c>
      <c r="C35" s="181">
        <v>0</v>
      </c>
      <c r="D35" s="182">
        <v>0</v>
      </c>
      <c r="E35" s="183">
        <v>0</v>
      </c>
      <c r="F35" s="184">
        <v>0</v>
      </c>
      <c r="G35" s="182">
        <v>0</v>
      </c>
      <c r="H35" s="181">
        <v>0</v>
      </c>
      <c r="I35" s="184">
        <v>0</v>
      </c>
      <c r="J35" s="182">
        <v>0</v>
      </c>
      <c r="K35" s="183">
        <v>0</v>
      </c>
      <c r="L35" s="185"/>
      <c r="M35" s="190">
        <f t="shared" si="69"/>
        <v>0</v>
      </c>
      <c r="N35" s="191">
        <f t="shared" si="70"/>
        <v>0</v>
      </c>
      <c r="O35" s="192">
        <f t="shared" si="71"/>
        <v>0</v>
      </c>
      <c r="P35" s="207">
        <f t="shared" si="66"/>
        <v>0</v>
      </c>
      <c r="R35" s="114">
        <f t="shared" si="9"/>
        <v>0.56669723804015026</v>
      </c>
      <c r="T35" s="90"/>
      <c r="V35" s="98"/>
      <c r="W35" s="99">
        <v>2038</v>
      </c>
      <c r="X35" s="181">
        <v>0</v>
      </c>
      <c r="Y35" s="182">
        <v>0</v>
      </c>
      <c r="Z35" s="183">
        <v>0</v>
      </c>
      <c r="AA35" s="184">
        <v>0</v>
      </c>
      <c r="AB35" s="182">
        <v>0</v>
      </c>
      <c r="AC35" s="181">
        <v>0</v>
      </c>
      <c r="AD35" s="184">
        <v>0</v>
      </c>
      <c r="AE35" s="182">
        <v>0</v>
      </c>
      <c r="AF35" s="183">
        <v>0</v>
      </c>
      <c r="AG35" s="185"/>
      <c r="AH35" s="190">
        <f t="shared" si="72"/>
        <v>0</v>
      </c>
      <c r="AI35" s="191">
        <f t="shared" si="73"/>
        <v>0</v>
      </c>
      <c r="AJ35" s="192">
        <f t="shared" si="74"/>
        <v>0</v>
      </c>
      <c r="AK35" s="207">
        <f t="shared" si="67"/>
        <v>0</v>
      </c>
      <c r="AM35" s="114">
        <f t="shared" si="13"/>
        <v>0.56669723804015026</v>
      </c>
      <c r="AO35" s="90"/>
      <c r="AQ35" s="98"/>
      <c r="AR35" s="99">
        <v>2038</v>
      </c>
      <c r="AS35" s="110">
        <v>0</v>
      </c>
      <c r="AT35" s="111">
        <v>0</v>
      </c>
      <c r="AU35" s="112">
        <v>0</v>
      </c>
      <c r="AV35" s="113">
        <v>0</v>
      </c>
      <c r="AW35" s="111">
        <v>0</v>
      </c>
      <c r="AX35" s="110">
        <v>0</v>
      </c>
      <c r="AY35" s="111">
        <v>0</v>
      </c>
      <c r="AZ35" s="111">
        <v>0</v>
      </c>
      <c r="BA35" s="112">
        <v>0</v>
      </c>
      <c r="BB35" s="109"/>
      <c r="BC35" s="190">
        <f t="shared" si="75"/>
        <v>0</v>
      </c>
      <c r="BD35" s="191">
        <f t="shared" si="76"/>
        <v>0</v>
      </c>
      <c r="BE35" s="192">
        <f t="shared" si="77"/>
        <v>0</v>
      </c>
      <c r="BF35" s="207">
        <f t="shared" si="68"/>
        <v>0</v>
      </c>
      <c r="BH35" s="114">
        <f t="shared" si="17"/>
        <v>0.56669723804015026</v>
      </c>
      <c r="BJ35" s="90"/>
    </row>
    <row r="36" spans="1:62" ht="20.100000000000001" customHeight="1" x14ac:dyDescent="0.4">
      <c r="A36" s="98"/>
      <c r="B36" s="104">
        <v>2039</v>
      </c>
      <c r="C36" s="177">
        <v>0</v>
      </c>
      <c r="D36" s="178">
        <v>0</v>
      </c>
      <c r="E36" s="179">
        <v>0</v>
      </c>
      <c r="F36" s="180">
        <v>0</v>
      </c>
      <c r="G36" s="178">
        <v>0</v>
      </c>
      <c r="H36" s="177">
        <v>0</v>
      </c>
      <c r="I36" s="180">
        <v>0</v>
      </c>
      <c r="J36" s="178">
        <v>0</v>
      </c>
      <c r="K36" s="179">
        <v>0</v>
      </c>
      <c r="L36" s="185"/>
      <c r="M36" s="186">
        <f>(C36*R36)+(D36*R36)+(E36*R36)</f>
        <v>0</v>
      </c>
      <c r="N36" s="187">
        <f>(F36*R36)+(G36*R36)+(H36*R36)</f>
        <v>0</v>
      </c>
      <c r="O36" s="188">
        <f>(I36*R36)+(J36*R36)+(K36*R36)</f>
        <v>0</v>
      </c>
      <c r="P36" s="189">
        <f>(M36+N36+O36)</f>
        <v>0</v>
      </c>
      <c r="R36" s="114">
        <f t="shared" si="9"/>
        <v>0.55287535418551248</v>
      </c>
      <c r="T36" s="90"/>
      <c r="V36" s="98"/>
      <c r="W36" s="104">
        <v>2039</v>
      </c>
      <c r="X36" s="177">
        <v>0</v>
      </c>
      <c r="Y36" s="178">
        <v>0</v>
      </c>
      <c r="Z36" s="179">
        <v>0</v>
      </c>
      <c r="AA36" s="180">
        <v>0</v>
      </c>
      <c r="AB36" s="178">
        <v>0</v>
      </c>
      <c r="AC36" s="177">
        <v>0</v>
      </c>
      <c r="AD36" s="180">
        <v>0</v>
      </c>
      <c r="AE36" s="178">
        <v>0</v>
      </c>
      <c r="AF36" s="179">
        <v>0</v>
      </c>
      <c r="AG36" s="185"/>
      <c r="AH36" s="186">
        <f>(X36*AM36)+(Y36*AM36)+(Z36*AM36)</f>
        <v>0</v>
      </c>
      <c r="AI36" s="187">
        <f>(AA36*AM36)+(AB36*AM36)+(AC36*AM36)</f>
        <v>0</v>
      </c>
      <c r="AJ36" s="188">
        <f>(AD36*AM36)+(AE36*AM36)+(AF36*AM36)</f>
        <v>0</v>
      </c>
      <c r="AK36" s="189">
        <f>(AH36+AI36+AJ36)</f>
        <v>0</v>
      </c>
      <c r="AM36" s="114">
        <f t="shared" si="13"/>
        <v>0.55287535418551248</v>
      </c>
      <c r="AO36" s="90"/>
      <c r="AQ36" s="98"/>
      <c r="AR36" s="104">
        <v>2039</v>
      </c>
      <c r="AS36" s="105">
        <v>0</v>
      </c>
      <c r="AT36" s="106">
        <v>0</v>
      </c>
      <c r="AU36" s="107">
        <v>0</v>
      </c>
      <c r="AV36" s="108">
        <v>0</v>
      </c>
      <c r="AW36" s="106">
        <v>0</v>
      </c>
      <c r="AX36" s="105">
        <v>0</v>
      </c>
      <c r="AY36" s="106">
        <v>0</v>
      </c>
      <c r="AZ36" s="106">
        <v>0</v>
      </c>
      <c r="BA36" s="107">
        <v>0</v>
      </c>
      <c r="BB36" s="109"/>
      <c r="BC36" s="186">
        <f>(AS36*BH36)+(AT36*BH36)+(AU36*BH36)</f>
        <v>0</v>
      </c>
      <c r="BD36" s="187">
        <f>(AV36*BH36)+(AW36*BH36)+(AX36*BH36)</f>
        <v>0</v>
      </c>
      <c r="BE36" s="188">
        <f>(AY36*BH36)+(AZ36*BH36)+(BA36*BH36)</f>
        <v>0</v>
      </c>
      <c r="BF36" s="189">
        <f>(BC36+BD36+BE36)</f>
        <v>0</v>
      </c>
      <c r="BH36" s="114">
        <f t="shared" si="17"/>
        <v>0.55287535418551248</v>
      </c>
      <c r="BJ36" s="90"/>
    </row>
    <row r="37" spans="1:62" ht="20.100000000000001" customHeight="1" x14ac:dyDescent="0.4">
      <c r="A37" s="98"/>
      <c r="B37" s="99">
        <v>2040</v>
      </c>
      <c r="C37" s="181">
        <v>0</v>
      </c>
      <c r="D37" s="182">
        <v>0</v>
      </c>
      <c r="E37" s="183">
        <v>0</v>
      </c>
      <c r="F37" s="184">
        <v>0</v>
      </c>
      <c r="G37" s="182">
        <v>0</v>
      </c>
      <c r="H37" s="181">
        <v>0</v>
      </c>
      <c r="I37" s="184">
        <v>0</v>
      </c>
      <c r="J37" s="182">
        <v>0</v>
      </c>
      <c r="K37" s="183">
        <v>0</v>
      </c>
      <c r="L37" s="185"/>
      <c r="M37" s="190">
        <f>(C37*R37)+(D37*R37)+(E37*R37)</f>
        <v>0</v>
      </c>
      <c r="N37" s="191">
        <f>(F37*R37)+(G37*R37)+(H37*R37)</f>
        <v>0</v>
      </c>
      <c r="O37" s="192">
        <f>(I37*R37)+(J37*R37)+(K37*R37)</f>
        <v>0</v>
      </c>
      <c r="P37" s="207">
        <f t="shared" ref="P37:P39" si="78">(M37+N37+O37)</f>
        <v>0</v>
      </c>
      <c r="R37" s="114">
        <f t="shared" si="9"/>
        <v>0.53939058944928053</v>
      </c>
      <c r="T37" s="90"/>
      <c r="V37" s="98"/>
      <c r="W37" s="99">
        <v>2040</v>
      </c>
      <c r="X37" s="181">
        <v>0</v>
      </c>
      <c r="Y37" s="182">
        <v>0</v>
      </c>
      <c r="Z37" s="183">
        <v>0</v>
      </c>
      <c r="AA37" s="184">
        <v>0</v>
      </c>
      <c r="AB37" s="182">
        <v>0</v>
      </c>
      <c r="AC37" s="181">
        <v>0</v>
      </c>
      <c r="AD37" s="184">
        <v>0</v>
      </c>
      <c r="AE37" s="182">
        <v>0</v>
      </c>
      <c r="AF37" s="183">
        <v>0</v>
      </c>
      <c r="AG37" s="185"/>
      <c r="AH37" s="190">
        <f>(X37*AM37)+(Y37*AM37)+(Z37*AM37)</f>
        <v>0</v>
      </c>
      <c r="AI37" s="191">
        <f>(AA37*AM37)+(AB37*AM37)+(AC37*AM37)</f>
        <v>0</v>
      </c>
      <c r="AJ37" s="192">
        <f>(AD37*AM37)+(AE37*AM37)+(AF37*AM37)</f>
        <v>0</v>
      </c>
      <c r="AK37" s="207">
        <f t="shared" ref="AK37:AK39" si="79">(AH37+AI37+AJ37)</f>
        <v>0</v>
      </c>
      <c r="AM37" s="114">
        <f t="shared" si="13"/>
        <v>0.53939058944928053</v>
      </c>
      <c r="AO37" s="90"/>
      <c r="AQ37" s="98"/>
      <c r="AR37" s="99">
        <v>2040</v>
      </c>
      <c r="AS37" s="110">
        <v>0</v>
      </c>
      <c r="AT37" s="111">
        <v>0</v>
      </c>
      <c r="AU37" s="112">
        <v>0</v>
      </c>
      <c r="AV37" s="113">
        <v>0</v>
      </c>
      <c r="AW37" s="111">
        <v>0</v>
      </c>
      <c r="AX37" s="110">
        <v>0</v>
      </c>
      <c r="AY37" s="111">
        <v>0</v>
      </c>
      <c r="AZ37" s="111">
        <v>0</v>
      </c>
      <c r="BA37" s="112">
        <v>0</v>
      </c>
      <c r="BB37" s="109"/>
      <c r="BC37" s="190">
        <f>(AS37*BH37)+(AT37*BH37)+(AU37*BH37)</f>
        <v>0</v>
      </c>
      <c r="BD37" s="191">
        <f>(AV37*BH37)+(AW37*BH37)+(AX37*BH37)</f>
        <v>0</v>
      </c>
      <c r="BE37" s="192">
        <f>(AY37*BH37)+(AZ37*BH37)+(BA37*BH37)</f>
        <v>0</v>
      </c>
      <c r="BF37" s="207">
        <f t="shared" ref="BF37:BF39" si="80">(BC37+BD37+BE37)</f>
        <v>0</v>
      </c>
      <c r="BH37" s="114">
        <f t="shared" si="17"/>
        <v>0.53939058944928053</v>
      </c>
      <c r="BJ37" s="90"/>
    </row>
    <row r="38" spans="1:62" ht="20.100000000000001" customHeight="1" x14ac:dyDescent="0.4">
      <c r="A38" s="98"/>
      <c r="B38" s="104">
        <v>2041</v>
      </c>
      <c r="C38" s="177">
        <v>0</v>
      </c>
      <c r="D38" s="178">
        <v>0</v>
      </c>
      <c r="E38" s="179">
        <v>0</v>
      </c>
      <c r="F38" s="180">
        <v>0</v>
      </c>
      <c r="G38" s="178">
        <v>0</v>
      </c>
      <c r="H38" s="177">
        <v>0</v>
      </c>
      <c r="I38" s="180">
        <v>0</v>
      </c>
      <c r="J38" s="178">
        <v>0</v>
      </c>
      <c r="K38" s="179">
        <v>0</v>
      </c>
      <c r="L38" s="185"/>
      <c r="M38" s="186">
        <f t="shared" ref="M38:M39" si="81">(C38*R38)+(D38*R38)+(E38*R38)</f>
        <v>0</v>
      </c>
      <c r="N38" s="187">
        <f t="shared" ref="N38:N39" si="82">(F38*R38)+(G38*R38)+(H38*R38)</f>
        <v>0</v>
      </c>
      <c r="O38" s="188">
        <f t="shared" ref="O38:O39" si="83">(I38*R38)+(J38*R38)+(K38*R38)</f>
        <v>0</v>
      </c>
      <c r="P38" s="189">
        <f t="shared" si="78"/>
        <v>0</v>
      </c>
      <c r="R38" s="114">
        <f t="shared" si="9"/>
        <v>0.52623472141393224</v>
      </c>
      <c r="T38" s="90"/>
      <c r="V38" s="98"/>
      <c r="W38" s="104">
        <v>2041</v>
      </c>
      <c r="X38" s="177">
        <v>0</v>
      </c>
      <c r="Y38" s="178">
        <v>0</v>
      </c>
      <c r="Z38" s="179">
        <v>0</v>
      </c>
      <c r="AA38" s="180">
        <v>0</v>
      </c>
      <c r="AB38" s="178">
        <v>0</v>
      </c>
      <c r="AC38" s="177">
        <v>0</v>
      </c>
      <c r="AD38" s="180">
        <v>0</v>
      </c>
      <c r="AE38" s="178">
        <v>0</v>
      </c>
      <c r="AF38" s="179">
        <v>0</v>
      </c>
      <c r="AG38" s="185"/>
      <c r="AH38" s="186">
        <f t="shared" ref="AH38:AH39" si="84">(X38*AM38)+(Y38*AM38)+(Z38*AM38)</f>
        <v>0</v>
      </c>
      <c r="AI38" s="187">
        <f t="shared" ref="AI38:AI39" si="85">(AA38*AM38)+(AB38*AM38)+(AC38*AM38)</f>
        <v>0</v>
      </c>
      <c r="AJ38" s="188">
        <f t="shared" ref="AJ38:AJ39" si="86">(AD38*AM38)+(AE38*AM38)+(AF38*AM38)</f>
        <v>0</v>
      </c>
      <c r="AK38" s="189">
        <f t="shared" si="79"/>
        <v>0</v>
      </c>
      <c r="AM38" s="114">
        <f t="shared" si="13"/>
        <v>0.52623472141393224</v>
      </c>
      <c r="AO38" s="90"/>
      <c r="AQ38" s="98"/>
      <c r="AR38" s="104">
        <v>2041</v>
      </c>
      <c r="AS38" s="105">
        <v>0</v>
      </c>
      <c r="AT38" s="106">
        <v>0</v>
      </c>
      <c r="AU38" s="107">
        <v>0</v>
      </c>
      <c r="AV38" s="108">
        <v>0</v>
      </c>
      <c r="AW38" s="106">
        <v>0</v>
      </c>
      <c r="AX38" s="105">
        <v>0</v>
      </c>
      <c r="AY38" s="106">
        <v>0</v>
      </c>
      <c r="AZ38" s="106">
        <v>0</v>
      </c>
      <c r="BA38" s="107">
        <v>0</v>
      </c>
      <c r="BB38" s="109"/>
      <c r="BC38" s="186">
        <f t="shared" ref="BC38:BC39" si="87">(AS38*BH38)+(AT38*BH38)+(AU38*BH38)</f>
        <v>0</v>
      </c>
      <c r="BD38" s="187">
        <f t="shared" ref="BD38:BD39" si="88">(AV38*BH38)+(AW38*BH38)+(AX38*BH38)</f>
        <v>0</v>
      </c>
      <c r="BE38" s="188">
        <f t="shared" ref="BE38:BE39" si="89">(AY38*BH38)+(AZ38*BH38)+(BA38*BH38)</f>
        <v>0</v>
      </c>
      <c r="BF38" s="189">
        <f t="shared" si="80"/>
        <v>0</v>
      </c>
      <c r="BH38" s="114">
        <f t="shared" si="17"/>
        <v>0.52623472141393224</v>
      </c>
      <c r="BJ38" s="90"/>
    </row>
    <row r="39" spans="1:62" ht="20.100000000000001" customHeight="1" x14ac:dyDescent="0.4">
      <c r="A39" s="98"/>
      <c r="B39" s="99">
        <v>2042</v>
      </c>
      <c r="C39" s="181">
        <v>0</v>
      </c>
      <c r="D39" s="182">
        <v>0</v>
      </c>
      <c r="E39" s="183">
        <v>0</v>
      </c>
      <c r="F39" s="184">
        <v>0</v>
      </c>
      <c r="G39" s="182">
        <v>0</v>
      </c>
      <c r="H39" s="181">
        <v>0</v>
      </c>
      <c r="I39" s="184">
        <v>0</v>
      </c>
      <c r="J39" s="182">
        <v>0</v>
      </c>
      <c r="K39" s="183">
        <v>0</v>
      </c>
      <c r="L39" s="185"/>
      <c r="M39" s="190">
        <f t="shared" si="81"/>
        <v>0</v>
      </c>
      <c r="N39" s="191">
        <f t="shared" si="82"/>
        <v>0</v>
      </c>
      <c r="O39" s="192">
        <f t="shared" si="83"/>
        <v>0</v>
      </c>
      <c r="P39" s="207">
        <f t="shared" si="78"/>
        <v>0</v>
      </c>
      <c r="R39" s="114">
        <f t="shared" si="9"/>
        <v>0.51339972820871438</v>
      </c>
      <c r="T39" s="90"/>
      <c r="V39" s="98"/>
      <c r="W39" s="99">
        <v>2042</v>
      </c>
      <c r="X39" s="181">
        <v>0</v>
      </c>
      <c r="Y39" s="182">
        <v>0</v>
      </c>
      <c r="Z39" s="183">
        <v>0</v>
      </c>
      <c r="AA39" s="184">
        <v>0</v>
      </c>
      <c r="AB39" s="182">
        <v>0</v>
      </c>
      <c r="AC39" s="181">
        <v>0</v>
      </c>
      <c r="AD39" s="184">
        <v>0</v>
      </c>
      <c r="AE39" s="182">
        <v>0</v>
      </c>
      <c r="AF39" s="183">
        <v>0</v>
      </c>
      <c r="AG39" s="185"/>
      <c r="AH39" s="190">
        <f t="shared" si="84"/>
        <v>0</v>
      </c>
      <c r="AI39" s="191">
        <f t="shared" si="85"/>
        <v>0</v>
      </c>
      <c r="AJ39" s="192">
        <f t="shared" si="86"/>
        <v>0</v>
      </c>
      <c r="AK39" s="207">
        <f t="shared" si="79"/>
        <v>0</v>
      </c>
      <c r="AM39" s="114">
        <f t="shared" si="13"/>
        <v>0.51339972820871438</v>
      </c>
      <c r="AO39" s="90"/>
      <c r="AQ39" s="98"/>
      <c r="AR39" s="99">
        <v>2042</v>
      </c>
      <c r="AS39" s="110">
        <v>0</v>
      </c>
      <c r="AT39" s="111">
        <v>0</v>
      </c>
      <c r="AU39" s="112">
        <v>0</v>
      </c>
      <c r="AV39" s="113">
        <v>0</v>
      </c>
      <c r="AW39" s="111">
        <v>0</v>
      </c>
      <c r="AX39" s="110">
        <v>0</v>
      </c>
      <c r="AY39" s="111">
        <v>0</v>
      </c>
      <c r="AZ39" s="111">
        <v>0</v>
      </c>
      <c r="BA39" s="112">
        <v>0</v>
      </c>
      <c r="BB39" s="109"/>
      <c r="BC39" s="190">
        <f t="shared" si="87"/>
        <v>0</v>
      </c>
      <c r="BD39" s="191">
        <f t="shared" si="88"/>
        <v>0</v>
      </c>
      <c r="BE39" s="192">
        <f t="shared" si="89"/>
        <v>0</v>
      </c>
      <c r="BF39" s="207">
        <f t="shared" si="80"/>
        <v>0</v>
      </c>
      <c r="BH39" s="114">
        <f t="shared" si="17"/>
        <v>0.51339972820871438</v>
      </c>
      <c r="BJ39" s="90"/>
    </row>
    <row r="40" spans="1:62" ht="20.100000000000001" customHeight="1" x14ac:dyDescent="0.4">
      <c r="A40" s="98"/>
      <c r="B40" s="104">
        <v>2043</v>
      </c>
      <c r="C40" s="177">
        <v>0</v>
      </c>
      <c r="D40" s="178">
        <v>0</v>
      </c>
      <c r="E40" s="179">
        <v>0</v>
      </c>
      <c r="F40" s="180">
        <v>0</v>
      </c>
      <c r="G40" s="178">
        <v>0</v>
      </c>
      <c r="H40" s="177">
        <v>0</v>
      </c>
      <c r="I40" s="180">
        <v>0</v>
      </c>
      <c r="J40" s="178">
        <v>0</v>
      </c>
      <c r="K40" s="179">
        <v>0</v>
      </c>
      <c r="L40" s="185"/>
      <c r="M40" s="186">
        <f>(C40*R40)+(D40*R40)+(E40*R40)</f>
        <v>0</v>
      </c>
      <c r="N40" s="187">
        <f>(F40*R40)+(G40*R40)+(H40*R40)</f>
        <v>0</v>
      </c>
      <c r="O40" s="188">
        <f>(I40*R40)+(J40*R40)+(K40*R40)</f>
        <v>0</v>
      </c>
      <c r="P40" s="189">
        <f>(M40+N40+O40)</f>
        <v>0</v>
      </c>
      <c r="R40" s="114">
        <f t="shared" si="9"/>
        <v>0.50087778361825797</v>
      </c>
      <c r="T40" s="90"/>
      <c r="V40" s="98"/>
      <c r="W40" s="104">
        <v>2043</v>
      </c>
      <c r="X40" s="177">
        <v>0</v>
      </c>
      <c r="Y40" s="178">
        <v>0</v>
      </c>
      <c r="Z40" s="179">
        <v>0</v>
      </c>
      <c r="AA40" s="180">
        <v>0</v>
      </c>
      <c r="AB40" s="178">
        <v>0</v>
      </c>
      <c r="AC40" s="177">
        <v>0</v>
      </c>
      <c r="AD40" s="180">
        <v>0</v>
      </c>
      <c r="AE40" s="178">
        <v>0</v>
      </c>
      <c r="AF40" s="179">
        <v>0</v>
      </c>
      <c r="AG40" s="185"/>
      <c r="AH40" s="186">
        <f>(X40*AM40)+(Y40*AM40)+(Z40*AM40)</f>
        <v>0</v>
      </c>
      <c r="AI40" s="187">
        <f>(AA40*AM40)+(AB40*AM40)+(AC40*AM40)</f>
        <v>0</v>
      </c>
      <c r="AJ40" s="188">
        <f>(AD40*AM40)+(AE40*AM40)+(AF40*AM40)</f>
        <v>0</v>
      </c>
      <c r="AK40" s="189">
        <f>(AH40+AI40+AJ40)</f>
        <v>0</v>
      </c>
      <c r="AM40" s="114">
        <f t="shared" si="13"/>
        <v>0.50087778361825797</v>
      </c>
      <c r="AO40" s="90"/>
      <c r="AQ40" s="98"/>
      <c r="AR40" s="104">
        <v>2043</v>
      </c>
      <c r="AS40" s="105">
        <v>0</v>
      </c>
      <c r="AT40" s="106">
        <v>0</v>
      </c>
      <c r="AU40" s="107">
        <v>0</v>
      </c>
      <c r="AV40" s="108">
        <v>0</v>
      </c>
      <c r="AW40" s="106">
        <v>0</v>
      </c>
      <c r="AX40" s="105">
        <v>0</v>
      </c>
      <c r="AY40" s="106">
        <v>0</v>
      </c>
      <c r="AZ40" s="106">
        <v>0</v>
      </c>
      <c r="BA40" s="107">
        <v>0</v>
      </c>
      <c r="BB40" s="109"/>
      <c r="BC40" s="186">
        <f>(AS40*BH40)+(AT40*BH40)+(AU40*BH40)</f>
        <v>0</v>
      </c>
      <c r="BD40" s="187">
        <f>(AV40*BH40)+(AW40*BH40)+(AX40*BH40)</f>
        <v>0</v>
      </c>
      <c r="BE40" s="188">
        <f>(AY40*BH40)+(AZ40*BH40)+(BA40*BH40)</f>
        <v>0</v>
      </c>
      <c r="BF40" s="189">
        <f>(BC40+BD40+BE40)</f>
        <v>0</v>
      </c>
      <c r="BH40" s="114">
        <f t="shared" si="17"/>
        <v>0.50087778361825797</v>
      </c>
      <c r="BJ40" s="90"/>
    </row>
    <row r="41" spans="1:62" ht="20.100000000000001" customHeight="1" x14ac:dyDescent="0.4">
      <c r="A41" s="98"/>
      <c r="B41" s="99">
        <v>2044</v>
      </c>
      <c r="C41" s="181">
        <v>0</v>
      </c>
      <c r="D41" s="182">
        <v>0</v>
      </c>
      <c r="E41" s="183">
        <v>0</v>
      </c>
      <c r="F41" s="184">
        <v>0</v>
      </c>
      <c r="G41" s="182">
        <v>0</v>
      </c>
      <c r="H41" s="181">
        <v>0</v>
      </c>
      <c r="I41" s="184">
        <v>0</v>
      </c>
      <c r="J41" s="182">
        <v>0</v>
      </c>
      <c r="K41" s="183">
        <v>0</v>
      </c>
      <c r="L41" s="185"/>
      <c r="M41" s="190">
        <f>(C41*R41)+(D41*R41)+(E41*R41)</f>
        <v>0</v>
      </c>
      <c r="N41" s="191">
        <f>(F41*R41)+(G41*R41)+(H41*R41)</f>
        <v>0</v>
      </c>
      <c r="O41" s="192">
        <f>(I41*R41)+(J41*R41)+(K41*R41)</f>
        <v>0</v>
      </c>
      <c r="P41" s="207">
        <f t="shared" ref="P41:P43" si="90">(M41+N41+O41)</f>
        <v>0</v>
      </c>
      <c r="R41" s="114">
        <f t="shared" si="9"/>
        <v>0.48866125231049562</v>
      </c>
      <c r="T41" s="90"/>
      <c r="V41" s="98"/>
      <c r="W41" s="99">
        <v>2044</v>
      </c>
      <c r="X41" s="181">
        <v>0</v>
      </c>
      <c r="Y41" s="182">
        <v>0</v>
      </c>
      <c r="Z41" s="183">
        <v>0</v>
      </c>
      <c r="AA41" s="184">
        <v>0</v>
      </c>
      <c r="AB41" s="182">
        <v>0</v>
      </c>
      <c r="AC41" s="181">
        <v>0</v>
      </c>
      <c r="AD41" s="184">
        <v>0</v>
      </c>
      <c r="AE41" s="182">
        <v>0</v>
      </c>
      <c r="AF41" s="183">
        <v>0</v>
      </c>
      <c r="AG41" s="185"/>
      <c r="AH41" s="190">
        <f>(X41*AM41)+(Y41*AM41)+(Z41*AM41)</f>
        <v>0</v>
      </c>
      <c r="AI41" s="191">
        <f>(AA41*AM41)+(AB41*AM41)+(AC41*AM41)</f>
        <v>0</v>
      </c>
      <c r="AJ41" s="192">
        <f>(AD41*AM41)+(AE41*AM41)+(AF41*AM41)</f>
        <v>0</v>
      </c>
      <c r="AK41" s="207">
        <f t="shared" ref="AK41:AK43" si="91">(AH41+AI41+AJ41)</f>
        <v>0</v>
      </c>
      <c r="AM41" s="114">
        <f t="shared" si="13"/>
        <v>0.48866125231049562</v>
      </c>
      <c r="AO41" s="90"/>
      <c r="AQ41" s="98"/>
      <c r="AR41" s="99">
        <v>2044</v>
      </c>
      <c r="AS41" s="110">
        <v>0</v>
      </c>
      <c r="AT41" s="111">
        <v>0</v>
      </c>
      <c r="AU41" s="112">
        <v>0</v>
      </c>
      <c r="AV41" s="113">
        <v>0</v>
      </c>
      <c r="AW41" s="111">
        <v>0</v>
      </c>
      <c r="AX41" s="110">
        <v>0</v>
      </c>
      <c r="AY41" s="111">
        <v>0</v>
      </c>
      <c r="AZ41" s="111">
        <v>0</v>
      </c>
      <c r="BA41" s="112">
        <v>0</v>
      </c>
      <c r="BB41" s="109"/>
      <c r="BC41" s="190">
        <f>(AS41*BH41)+(AT41*BH41)+(AU41*BH41)</f>
        <v>0</v>
      </c>
      <c r="BD41" s="191">
        <f>(AV41*BH41)+(AW41*BH41)+(AX41*BH41)</f>
        <v>0</v>
      </c>
      <c r="BE41" s="192">
        <f>(AY41*BH41)+(AZ41*BH41)+(BA41*BH41)</f>
        <v>0</v>
      </c>
      <c r="BF41" s="207">
        <f t="shared" ref="BF41:BF43" si="92">(BC41+BD41+BE41)</f>
        <v>0</v>
      </c>
      <c r="BH41" s="114">
        <f t="shared" si="17"/>
        <v>0.48866125231049562</v>
      </c>
      <c r="BJ41" s="90"/>
    </row>
    <row r="42" spans="1:62" ht="20.100000000000001" customHeight="1" x14ac:dyDescent="0.4">
      <c r="A42" s="98"/>
      <c r="B42" s="104">
        <v>2045</v>
      </c>
      <c r="C42" s="177">
        <v>0</v>
      </c>
      <c r="D42" s="178">
        <v>0</v>
      </c>
      <c r="E42" s="179">
        <v>0</v>
      </c>
      <c r="F42" s="180">
        <v>0</v>
      </c>
      <c r="G42" s="178">
        <v>0</v>
      </c>
      <c r="H42" s="177">
        <v>0</v>
      </c>
      <c r="I42" s="180">
        <v>0</v>
      </c>
      <c r="J42" s="178">
        <v>0</v>
      </c>
      <c r="K42" s="179">
        <v>0</v>
      </c>
      <c r="L42" s="185"/>
      <c r="M42" s="186">
        <f t="shared" ref="M42:M43" si="93">(C42*R42)+(D42*R42)+(E42*R42)</f>
        <v>0</v>
      </c>
      <c r="N42" s="187">
        <f t="shared" ref="N42:N43" si="94">(F42*R42)+(G42*R42)+(H42*R42)</f>
        <v>0</v>
      </c>
      <c r="O42" s="188">
        <f t="shared" ref="O42:O43" si="95">(I42*R42)+(J42*R42)+(K42*R42)</f>
        <v>0</v>
      </c>
      <c r="P42" s="189">
        <f t="shared" si="90"/>
        <v>0</v>
      </c>
      <c r="R42" s="114">
        <f t="shared" si="9"/>
        <v>0.4767426851809714</v>
      </c>
      <c r="T42" s="90"/>
      <c r="V42" s="98"/>
      <c r="W42" s="104">
        <v>2045</v>
      </c>
      <c r="X42" s="177">
        <v>0</v>
      </c>
      <c r="Y42" s="178">
        <v>0</v>
      </c>
      <c r="Z42" s="179">
        <v>0</v>
      </c>
      <c r="AA42" s="180">
        <v>0</v>
      </c>
      <c r="AB42" s="178">
        <v>0</v>
      </c>
      <c r="AC42" s="177">
        <v>0</v>
      </c>
      <c r="AD42" s="180">
        <v>0</v>
      </c>
      <c r="AE42" s="178">
        <v>0</v>
      </c>
      <c r="AF42" s="179">
        <v>0</v>
      </c>
      <c r="AG42" s="185"/>
      <c r="AH42" s="186">
        <f t="shared" ref="AH42:AH43" si="96">(X42*AM42)+(Y42*AM42)+(Z42*AM42)</f>
        <v>0</v>
      </c>
      <c r="AI42" s="187">
        <f t="shared" ref="AI42:AI43" si="97">(AA42*AM42)+(AB42*AM42)+(AC42*AM42)</f>
        <v>0</v>
      </c>
      <c r="AJ42" s="188">
        <f t="shared" ref="AJ42:AJ43" si="98">(AD42*AM42)+(AE42*AM42)+(AF42*AM42)</f>
        <v>0</v>
      </c>
      <c r="AK42" s="189">
        <f t="shared" si="91"/>
        <v>0</v>
      </c>
      <c r="AM42" s="114">
        <f t="shared" si="13"/>
        <v>0.4767426851809714</v>
      </c>
      <c r="AO42" s="90"/>
      <c r="AQ42" s="98"/>
      <c r="AR42" s="104">
        <v>2045</v>
      </c>
      <c r="AS42" s="105">
        <v>0</v>
      </c>
      <c r="AT42" s="106">
        <v>0</v>
      </c>
      <c r="AU42" s="107">
        <v>0</v>
      </c>
      <c r="AV42" s="108">
        <v>0</v>
      </c>
      <c r="AW42" s="106">
        <v>0</v>
      </c>
      <c r="AX42" s="105">
        <v>0</v>
      </c>
      <c r="AY42" s="106">
        <v>0</v>
      </c>
      <c r="AZ42" s="106">
        <v>0</v>
      </c>
      <c r="BA42" s="107">
        <v>0</v>
      </c>
      <c r="BB42" s="109"/>
      <c r="BC42" s="186">
        <f t="shared" ref="BC42:BC43" si="99">(AS42*BH42)+(AT42*BH42)+(AU42*BH42)</f>
        <v>0</v>
      </c>
      <c r="BD42" s="187">
        <f t="shared" ref="BD42:BD43" si="100">(AV42*BH42)+(AW42*BH42)+(AX42*BH42)</f>
        <v>0</v>
      </c>
      <c r="BE42" s="188">
        <f t="shared" ref="BE42:BE43" si="101">(AY42*BH42)+(AZ42*BH42)+(BA42*BH42)</f>
        <v>0</v>
      </c>
      <c r="BF42" s="189">
        <f t="shared" si="92"/>
        <v>0</v>
      </c>
      <c r="BH42" s="114">
        <f t="shared" si="17"/>
        <v>0.4767426851809714</v>
      </c>
      <c r="BJ42" s="90"/>
    </row>
    <row r="43" spans="1:62" ht="20.100000000000001" customHeight="1" x14ac:dyDescent="0.4">
      <c r="A43" s="98"/>
      <c r="B43" s="99">
        <v>2046</v>
      </c>
      <c r="C43" s="181">
        <v>0</v>
      </c>
      <c r="D43" s="182">
        <v>0</v>
      </c>
      <c r="E43" s="183">
        <v>0</v>
      </c>
      <c r="F43" s="184">
        <v>0</v>
      </c>
      <c r="G43" s="182">
        <v>0</v>
      </c>
      <c r="H43" s="181">
        <v>0</v>
      </c>
      <c r="I43" s="184">
        <v>0</v>
      </c>
      <c r="J43" s="182">
        <v>0</v>
      </c>
      <c r="K43" s="183">
        <v>0</v>
      </c>
      <c r="L43" s="185"/>
      <c r="M43" s="190">
        <f t="shared" si="93"/>
        <v>0</v>
      </c>
      <c r="N43" s="191">
        <f t="shared" si="94"/>
        <v>0</v>
      </c>
      <c r="O43" s="192">
        <f t="shared" si="95"/>
        <v>0</v>
      </c>
      <c r="P43" s="207">
        <f t="shared" si="90"/>
        <v>0</v>
      </c>
      <c r="R43" s="114">
        <f t="shared" si="9"/>
        <v>0.46511481481070382</v>
      </c>
      <c r="T43" s="90"/>
      <c r="V43" s="98"/>
      <c r="W43" s="99">
        <v>2046</v>
      </c>
      <c r="X43" s="181">
        <v>0</v>
      </c>
      <c r="Y43" s="182">
        <v>0</v>
      </c>
      <c r="Z43" s="183">
        <v>0</v>
      </c>
      <c r="AA43" s="184">
        <v>0</v>
      </c>
      <c r="AB43" s="182">
        <v>0</v>
      </c>
      <c r="AC43" s="181">
        <v>0</v>
      </c>
      <c r="AD43" s="184">
        <v>0</v>
      </c>
      <c r="AE43" s="182">
        <v>0</v>
      </c>
      <c r="AF43" s="183">
        <v>0</v>
      </c>
      <c r="AG43" s="185"/>
      <c r="AH43" s="190">
        <f t="shared" si="96"/>
        <v>0</v>
      </c>
      <c r="AI43" s="191">
        <f t="shared" si="97"/>
        <v>0</v>
      </c>
      <c r="AJ43" s="192">
        <f t="shared" si="98"/>
        <v>0</v>
      </c>
      <c r="AK43" s="207">
        <f t="shared" si="91"/>
        <v>0</v>
      </c>
      <c r="AM43" s="114">
        <f t="shared" si="13"/>
        <v>0.46511481481070382</v>
      </c>
      <c r="AO43" s="90"/>
      <c r="AQ43" s="98"/>
      <c r="AR43" s="99">
        <v>2046</v>
      </c>
      <c r="AS43" s="110">
        <v>0</v>
      </c>
      <c r="AT43" s="111">
        <v>0</v>
      </c>
      <c r="AU43" s="112">
        <v>0</v>
      </c>
      <c r="AV43" s="113">
        <v>0</v>
      </c>
      <c r="AW43" s="111">
        <v>0</v>
      </c>
      <c r="AX43" s="110">
        <v>0</v>
      </c>
      <c r="AY43" s="111">
        <v>0</v>
      </c>
      <c r="AZ43" s="111">
        <v>0</v>
      </c>
      <c r="BA43" s="112">
        <v>0</v>
      </c>
      <c r="BB43" s="109"/>
      <c r="BC43" s="190">
        <f t="shared" si="99"/>
        <v>0</v>
      </c>
      <c r="BD43" s="191">
        <f t="shared" si="100"/>
        <v>0</v>
      </c>
      <c r="BE43" s="192">
        <f t="shared" si="101"/>
        <v>0</v>
      </c>
      <c r="BF43" s="207">
        <f t="shared" si="92"/>
        <v>0</v>
      </c>
      <c r="BH43" s="114">
        <f t="shared" si="17"/>
        <v>0.46511481481070382</v>
      </c>
      <c r="BJ43" s="90"/>
    </row>
    <row r="44" spans="1:62" ht="20.100000000000001" customHeight="1" x14ac:dyDescent="0.4">
      <c r="A44" s="98"/>
      <c r="B44" s="104">
        <v>2047</v>
      </c>
      <c r="C44" s="177">
        <v>0</v>
      </c>
      <c r="D44" s="178">
        <v>0</v>
      </c>
      <c r="E44" s="179">
        <v>0</v>
      </c>
      <c r="F44" s="180">
        <v>0</v>
      </c>
      <c r="G44" s="178">
        <v>0</v>
      </c>
      <c r="H44" s="177">
        <v>0</v>
      </c>
      <c r="I44" s="180">
        <v>0</v>
      </c>
      <c r="J44" s="178">
        <v>0</v>
      </c>
      <c r="K44" s="179">
        <v>0</v>
      </c>
      <c r="L44" s="185"/>
      <c r="M44" s="186">
        <f>(C44*R44)+(D44*R44)+(E44*R44)</f>
        <v>0</v>
      </c>
      <c r="N44" s="187">
        <f>(F44*R44)+(G44*R44)+(H44*R44)</f>
        <v>0</v>
      </c>
      <c r="O44" s="188">
        <f>(I44*R44)+(J44*R44)+(K44*R44)</f>
        <v>0</v>
      </c>
      <c r="P44" s="189">
        <f>(M44+N44+O44)</f>
        <v>0</v>
      </c>
      <c r="R44" s="114">
        <f t="shared" si="9"/>
        <v>0.45377055103483305</v>
      </c>
      <c r="T44" s="90"/>
      <c r="V44" s="98"/>
      <c r="W44" s="104">
        <v>2047</v>
      </c>
      <c r="X44" s="177">
        <v>0</v>
      </c>
      <c r="Y44" s="178">
        <v>0</v>
      </c>
      <c r="Z44" s="179">
        <v>0</v>
      </c>
      <c r="AA44" s="180">
        <v>0</v>
      </c>
      <c r="AB44" s="178">
        <v>0</v>
      </c>
      <c r="AC44" s="177">
        <v>0</v>
      </c>
      <c r="AD44" s="180">
        <v>0</v>
      </c>
      <c r="AE44" s="178">
        <v>0</v>
      </c>
      <c r="AF44" s="179">
        <v>0</v>
      </c>
      <c r="AG44" s="185"/>
      <c r="AH44" s="186">
        <f>(X44*AM44)+(Y44*AM44)+(Z44*AM44)</f>
        <v>0</v>
      </c>
      <c r="AI44" s="187">
        <f>(AA44*AM44)+(AB44*AM44)+(AC44*AM44)</f>
        <v>0</v>
      </c>
      <c r="AJ44" s="188">
        <f>(AD44*AM44)+(AE44*AM44)+(AF44*AM44)</f>
        <v>0</v>
      </c>
      <c r="AK44" s="189">
        <f>(AH44+AI44+AJ44)</f>
        <v>0</v>
      </c>
      <c r="AM44" s="114">
        <f t="shared" si="13"/>
        <v>0.45377055103483305</v>
      </c>
      <c r="AO44" s="90"/>
      <c r="AQ44" s="98"/>
      <c r="AR44" s="104">
        <v>2047</v>
      </c>
      <c r="AS44" s="105">
        <v>0</v>
      </c>
      <c r="AT44" s="106">
        <v>0</v>
      </c>
      <c r="AU44" s="107">
        <v>0</v>
      </c>
      <c r="AV44" s="108">
        <v>0</v>
      </c>
      <c r="AW44" s="106">
        <v>0</v>
      </c>
      <c r="AX44" s="105">
        <v>0</v>
      </c>
      <c r="AY44" s="106">
        <v>0</v>
      </c>
      <c r="AZ44" s="106">
        <v>0</v>
      </c>
      <c r="BA44" s="107">
        <v>0</v>
      </c>
      <c r="BB44" s="109"/>
      <c r="BC44" s="186">
        <f>(AS44*BH44)+(AT44*BH44)+(AU44*BH44)</f>
        <v>0</v>
      </c>
      <c r="BD44" s="187">
        <f>(AV44*BH44)+(AW44*BH44)+(AX44*BH44)</f>
        <v>0</v>
      </c>
      <c r="BE44" s="188">
        <f>(AY44*BH44)+(AZ44*BH44)+(BA44*BH44)</f>
        <v>0</v>
      </c>
      <c r="BF44" s="189">
        <f>(BC44+BD44+BE44)</f>
        <v>0</v>
      </c>
      <c r="BH44" s="114">
        <f t="shared" si="17"/>
        <v>0.45377055103483305</v>
      </c>
      <c r="BJ44" s="90"/>
    </row>
    <row r="45" spans="1:62" ht="20.100000000000001" customHeight="1" x14ac:dyDescent="0.4">
      <c r="A45" s="98"/>
      <c r="B45" s="99">
        <v>2048</v>
      </c>
      <c r="C45" s="181">
        <v>0</v>
      </c>
      <c r="D45" s="182">
        <v>0</v>
      </c>
      <c r="E45" s="183">
        <v>0</v>
      </c>
      <c r="F45" s="184">
        <v>0</v>
      </c>
      <c r="G45" s="182">
        <v>0</v>
      </c>
      <c r="H45" s="181">
        <v>0</v>
      </c>
      <c r="I45" s="184">
        <v>0</v>
      </c>
      <c r="J45" s="182">
        <v>0</v>
      </c>
      <c r="K45" s="183">
        <v>0</v>
      </c>
      <c r="L45" s="185"/>
      <c r="M45" s="190">
        <f>(C45*R45)+(D45*R45)+(E45*R45)</f>
        <v>0</v>
      </c>
      <c r="N45" s="191">
        <f>(F45*R45)+(G45*R45)+(H45*R45)</f>
        <v>0</v>
      </c>
      <c r="O45" s="192">
        <f>(I45*R45)+(J45*R45)+(K45*R45)</f>
        <v>0</v>
      </c>
      <c r="P45" s="207">
        <f t="shared" ref="P45:P47" si="102">(M45+N45+O45)</f>
        <v>0</v>
      </c>
      <c r="R45" s="114">
        <f t="shared" si="9"/>
        <v>0.44270297661934938</v>
      </c>
      <c r="T45" s="90"/>
      <c r="V45" s="98"/>
      <c r="W45" s="99">
        <v>2048</v>
      </c>
      <c r="X45" s="181">
        <v>0</v>
      </c>
      <c r="Y45" s="182">
        <v>0</v>
      </c>
      <c r="Z45" s="183">
        <v>0</v>
      </c>
      <c r="AA45" s="184">
        <v>0</v>
      </c>
      <c r="AB45" s="182">
        <v>0</v>
      </c>
      <c r="AC45" s="181">
        <v>0</v>
      </c>
      <c r="AD45" s="184">
        <v>0</v>
      </c>
      <c r="AE45" s="182">
        <v>0</v>
      </c>
      <c r="AF45" s="183">
        <v>0</v>
      </c>
      <c r="AG45" s="185"/>
      <c r="AH45" s="190">
        <f>(X45*AM45)+(Y45*AM45)+(Z45*AM45)</f>
        <v>0</v>
      </c>
      <c r="AI45" s="191">
        <f>(AA45*AM45)+(AB45*AM45)+(AC45*AM45)</f>
        <v>0</v>
      </c>
      <c r="AJ45" s="192">
        <f>(AD45*AM45)+(AE45*AM45)+(AF45*AM45)</f>
        <v>0</v>
      </c>
      <c r="AK45" s="207">
        <f t="shared" ref="AK45:AK47" si="103">(AH45+AI45+AJ45)</f>
        <v>0</v>
      </c>
      <c r="AM45" s="114">
        <f t="shared" si="13"/>
        <v>0.44270297661934938</v>
      </c>
      <c r="AO45" s="90"/>
      <c r="AQ45" s="98"/>
      <c r="AR45" s="99">
        <v>2048</v>
      </c>
      <c r="AS45" s="110">
        <v>-36000</v>
      </c>
      <c r="AT45" s="111">
        <v>0</v>
      </c>
      <c r="AU45" s="112">
        <v>0</v>
      </c>
      <c r="AV45" s="113">
        <v>0</v>
      </c>
      <c r="AW45" s="111">
        <v>0</v>
      </c>
      <c r="AX45" s="110">
        <v>0</v>
      </c>
      <c r="AY45" s="111">
        <v>0</v>
      </c>
      <c r="AZ45" s="111">
        <v>0</v>
      </c>
      <c r="BA45" s="112">
        <v>0</v>
      </c>
      <c r="BB45" s="109"/>
      <c r="BC45" s="190">
        <f>(AS45*BH45)+(AT45*BH45)+(AU45*BH45)</f>
        <v>-15937.307158296577</v>
      </c>
      <c r="BD45" s="191">
        <f>(AV45*BH45)+(AW45*BH45)+(AX45*BH45)</f>
        <v>0</v>
      </c>
      <c r="BE45" s="192">
        <f>(AY45*BH45)+(AZ45*BH45)+(BA45*BH45)</f>
        <v>0</v>
      </c>
      <c r="BF45" s="207">
        <f t="shared" ref="BF45:BF47" si="104">(BC45+BD45+BE45)</f>
        <v>-15937.307158296577</v>
      </c>
      <c r="BH45" s="114">
        <f t="shared" si="17"/>
        <v>0.44270297661934938</v>
      </c>
      <c r="BJ45" s="90"/>
    </row>
    <row r="46" spans="1:62" ht="20.100000000000001" customHeight="1" x14ac:dyDescent="0.4">
      <c r="A46" s="98"/>
      <c r="B46" s="104">
        <v>2049</v>
      </c>
      <c r="C46" s="177">
        <v>0</v>
      </c>
      <c r="D46" s="178">
        <v>0</v>
      </c>
      <c r="E46" s="179">
        <v>0</v>
      </c>
      <c r="F46" s="180">
        <v>0</v>
      </c>
      <c r="G46" s="178">
        <v>0</v>
      </c>
      <c r="H46" s="177">
        <v>0</v>
      </c>
      <c r="I46" s="180">
        <v>0</v>
      </c>
      <c r="J46" s="178">
        <v>0</v>
      </c>
      <c r="K46" s="179">
        <v>0</v>
      </c>
      <c r="L46" s="185"/>
      <c r="M46" s="186">
        <f t="shared" ref="M46:M47" si="105">(C46*R46)+(D46*R46)+(E46*R46)</f>
        <v>0</v>
      </c>
      <c r="N46" s="187">
        <f t="shared" ref="N46:N47" si="106">(F46*R46)+(G46*R46)+(H46*R46)</f>
        <v>0</v>
      </c>
      <c r="O46" s="188">
        <f t="shared" ref="O46:O47" si="107">(I46*R46)+(J46*R46)+(K46*R46)</f>
        <v>0</v>
      </c>
      <c r="P46" s="189">
        <f t="shared" si="102"/>
        <v>0</v>
      </c>
      <c r="R46" s="114">
        <f t="shared" si="9"/>
        <v>0.43190534304326772</v>
      </c>
      <c r="T46" s="90"/>
      <c r="V46" s="98"/>
      <c r="W46" s="104">
        <v>2049</v>
      </c>
      <c r="X46" s="177">
        <v>0</v>
      </c>
      <c r="Y46" s="178">
        <v>0</v>
      </c>
      <c r="Z46" s="179">
        <v>0</v>
      </c>
      <c r="AA46" s="180">
        <v>0</v>
      </c>
      <c r="AB46" s="178">
        <v>0</v>
      </c>
      <c r="AC46" s="177">
        <v>0</v>
      </c>
      <c r="AD46" s="180">
        <v>0</v>
      </c>
      <c r="AE46" s="178">
        <v>0</v>
      </c>
      <c r="AF46" s="179">
        <v>0</v>
      </c>
      <c r="AG46" s="185"/>
      <c r="AH46" s="186">
        <f t="shared" ref="AH46:AH47" si="108">(X46*AM46)+(Y46*AM46)+(Z46*AM46)</f>
        <v>0</v>
      </c>
      <c r="AI46" s="187">
        <f t="shared" ref="AI46:AI47" si="109">(AA46*AM46)+(AB46*AM46)+(AC46*AM46)</f>
        <v>0</v>
      </c>
      <c r="AJ46" s="188">
        <f t="shared" ref="AJ46:AJ47" si="110">(AD46*AM46)+(AE46*AM46)+(AF46*AM46)</f>
        <v>0</v>
      </c>
      <c r="AK46" s="189">
        <f t="shared" si="103"/>
        <v>0</v>
      </c>
      <c r="AM46" s="114">
        <f t="shared" si="13"/>
        <v>0.43190534304326772</v>
      </c>
      <c r="AO46" s="90"/>
      <c r="AQ46" s="98"/>
      <c r="AR46" s="104">
        <v>2049</v>
      </c>
      <c r="AS46" s="105">
        <v>0</v>
      </c>
      <c r="AT46" s="106">
        <v>0</v>
      </c>
      <c r="AU46" s="107">
        <v>0</v>
      </c>
      <c r="AV46" s="108">
        <v>0</v>
      </c>
      <c r="AW46" s="106">
        <v>0</v>
      </c>
      <c r="AX46" s="105">
        <v>0</v>
      </c>
      <c r="AY46" s="106">
        <v>0</v>
      </c>
      <c r="AZ46" s="106">
        <v>0</v>
      </c>
      <c r="BA46" s="107">
        <v>0</v>
      </c>
      <c r="BB46" s="109"/>
      <c r="BC46" s="186">
        <f t="shared" ref="BC46:BC47" si="111">(AS46*BH46)+(AT46*BH46)+(AU46*BH46)</f>
        <v>0</v>
      </c>
      <c r="BD46" s="187">
        <f t="shared" ref="BD46:BD47" si="112">(AV46*BH46)+(AW46*BH46)+(AX46*BH46)</f>
        <v>0</v>
      </c>
      <c r="BE46" s="188">
        <f t="shared" ref="BE46:BE47" si="113">(AY46*BH46)+(AZ46*BH46)+(BA46*BH46)</f>
        <v>0</v>
      </c>
      <c r="BF46" s="189">
        <f t="shared" si="104"/>
        <v>0</v>
      </c>
      <c r="BH46" s="114">
        <f t="shared" si="17"/>
        <v>0.43190534304326772</v>
      </c>
      <c r="BJ46" s="90"/>
    </row>
    <row r="47" spans="1:62" ht="20.100000000000001" customHeight="1" x14ac:dyDescent="0.4">
      <c r="A47" s="98"/>
      <c r="B47" s="99">
        <v>2050</v>
      </c>
      <c r="C47" s="181">
        <v>0</v>
      </c>
      <c r="D47" s="182">
        <v>0</v>
      </c>
      <c r="E47" s="183">
        <v>0</v>
      </c>
      <c r="F47" s="184">
        <v>0</v>
      </c>
      <c r="G47" s="182">
        <v>0</v>
      </c>
      <c r="H47" s="181">
        <v>0</v>
      </c>
      <c r="I47" s="184">
        <v>0</v>
      </c>
      <c r="J47" s="182">
        <v>0</v>
      </c>
      <c r="K47" s="183">
        <v>0</v>
      </c>
      <c r="L47" s="185"/>
      <c r="M47" s="190">
        <f t="shared" si="105"/>
        <v>0</v>
      </c>
      <c r="N47" s="191">
        <f t="shared" si="106"/>
        <v>0</v>
      </c>
      <c r="O47" s="192">
        <f t="shared" si="107"/>
        <v>0</v>
      </c>
      <c r="P47" s="207">
        <f t="shared" si="102"/>
        <v>0</v>
      </c>
      <c r="R47" s="114">
        <f t="shared" si="9"/>
        <v>0.42137106638367589</v>
      </c>
      <c r="T47" s="90"/>
      <c r="V47" s="98"/>
      <c r="W47" s="99">
        <v>2050</v>
      </c>
      <c r="X47" s="181">
        <v>-1950000</v>
      </c>
      <c r="Y47" s="182">
        <v>0</v>
      </c>
      <c r="Z47" s="183">
        <v>0</v>
      </c>
      <c r="AA47" s="184">
        <v>0</v>
      </c>
      <c r="AB47" s="182">
        <v>0</v>
      </c>
      <c r="AC47" s="181">
        <v>0</v>
      </c>
      <c r="AD47" s="184">
        <v>0</v>
      </c>
      <c r="AE47" s="182">
        <v>0</v>
      </c>
      <c r="AF47" s="183">
        <v>0</v>
      </c>
      <c r="AG47" s="185"/>
      <c r="AH47" s="190">
        <f t="shared" si="108"/>
        <v>-821673.57944816793</v>
      </c>
      <c r="AI47" s="191">
        <f t="shared" si="109"/>
        <v>0</v>
      </c>
      <c r="AJ47" s="192">
        <f t="shared" si="110"/>
        <v>0</v>
      </c>
      <c r="AK47" s="207">
        <f t="shared" si="103"/>
        <v>-821673.57944816793</v>
      </c>
      <c r="AM47" s="114">
        <f t="shared" si="13"/>
        <v>0.42137106638367589</v>
      </c>
      <c r="AO47" s="90"/>
      <c r="AQ47" s="98"/>
      <c r="AR47" s="99">
        <v>2050</v>
      </c>
      <c r="AS47" s="110">
        <v>0</v>
      </c>
      <c r="AT47" s="111">
        <v>0</v>
      </c>
      <c r="AU47" s="112">
        <v>0</v>
      </c>
      <c r="AV47" s="113">
        <v>0</v>
      </c>
      <c r="AW47" s="111">
        <v>0</v>
      </c>
      <c r="AX47" s="110">
        <v>0</v>
      </c>
      <c r="AY47" s="111">
        <v>0</v>
      </c>
      <c r="AZ47" s="111">
        <v>0</v>
      </c>
      <c r="BA47" s="112">
        <v>0</v>
      </c>
      <c r="BB47" s="109"/>
      <c r="BC47" s="190">
        <f t="shared" si="111"/>
        <v>0</v>
      </c>
      <c r="BD47" s="191">
        <f t="shared" si="112"/>
        <v>0</v>
      </c>
      <c r="BE47" s="192">
        <f t="shared" si="113"/>
        <v>0</v>
      </c>
      <c r="BF47" s="207">
        <f t="shared" si="104"/>
        <v>0</v>
      </c>
      <c r="BH47" s="114">
        <f t="shared" si="17"/>
        <v>0.42137106638367589</v>
      </c>
      <c r="BJ47" s="90"/>
    </row>
    <row r="48" spans="1:62" ht="20.100000000000001" customHeight="1" x14ac:dyDescent="0.4">
      <c r="A48" s="98"/>
      <c r="B48" s="104">
        <v>2051</v>
      </c>
      <c r="C48" s="177">
        <v>0</v>
      </c>
      <c r="D48" s="178">
        <v>0</v>
      </c>
      <c r="E48" s="179">
        <v>0</v>
      </c>
      <c r="F48" s="180">
        <v>0</v>
      </c>
      <c r="G48" s="178">
        <v>0</v>
      </c>
      <c r="H48" s="177">
        <v>0</v>
      </c>
      <c r="I48" s="180">
        <v>0</v>
      </c>
      <c r="J48" s="178">
        <v>0</v>
      </c>
      <c r="K48" s="179">
        <v>0</v>
      </c>
      <c r="L48" s="185"/>
      <c r="M48" s="186">
        <f>(C48*R48)+(D48*R48)+(E48*R48)</f>
        <v>0</v>
      </c>
      <c r="N48" s="187">
        <f>(F48*R48)+(G48*R48)+(H48*R48)</f>
        <v>0</v>
      </c>
      <c r="O48" s="188">
        <f>(I48*R48)+(J48*R48)+(K48*R48)</f>
        <v>0</v>
      </c>
      <c r="P48" s="189">
        <f>(M48+N48+O48)</f>
        <v>0</v>
      </c>
      <c r="R48" s="114">
        <f t="shared" si="9"/>
        <v>0.41109372330114724</v>
      </c>
      <c r="T48" s="90"/>
      <c r="V48" s="98"/>
      <c r="W48" s="104">
        <v>2051</v>
      </c>
      <c r="X48" s="177">
        <v>0</v>
      </c>
      <c r="Y48" s="178">
        <v>0</v>
      </c>
      <c r="Z48" s="179">
        <v>0</v>
      </c>
      <c r="AA48" s="180">
        <v>0</v>
      </c>
      <c r="AB48" s="178">
        <v>0</v>
      </c>
      <c r="AC48" s="177">
        <v>0</v>
      </c>
      <c r="AD48" s="180">
        <v>90000</v>
      </c>
      <c r="AE48" s="178">
        <v>0</v>
      </c>
      <c r="AF48" s="179">
        <v>0</v>
      </c>
      <c r="AG48" s="185"/>
      <c r="AH48" s="186">
        <f>(X48*AM48)+(Y48*AM48)+(Z48*AM48)</f>
        <v>0</v>
      </c>
      <c r="AI48" s="187">
        <f>(AA48*AM48)+(AB48*AM48)+(AC48*AM48)</f>
        <v>0</v>
      </c>
      <c r="AJ48" s="188">
        <f>(AD48*AM48)+(AE48*AM48)+(AF48*AM48)</f>
        <v>36998.435097103255</v>
      </c>
      <c r="AK48" s="189">
        <f>(AH48+AI48+AJ48)</f>
        <v>36998.435097103255</v>
      </c>
      <c r="AM48" s="114">
        <f t="shared" si="13"/>
        <v>0.41109372330114724</v>
      </c>
      <c r="AO48" s="90"/>
      <c r="AQ48" s="98"/>
      <c r="AR48" s="104">
        <v>2051</v>
      </c>
      <c r="AS48" s="105">
        <v>0</v>
      </c>
      <c r="AT48" s="106">
        <v>0</v>
      </c>
      <c r="AU48" s="107">
        <v>0</v>
      </c>
      <c r="AV48" s="108">
        <v>0</v>
      </c>
      <c r="AW48" s="106">
        <v>0</v>
      </c>
      <c r="AX48" s="105">
        <v>0</v>
      </c>
      <c r="AY48" s="106">
        <v>0</v>
      </c>
      <c r="AZ48" s="106">
        <v>0</v>
      </c>
      <c r="BA48" s="107">
        <v>0</v>
      </c>
      <c r="BB48" s="109"/>
      <c r="BC48" s="186">
        <f>(AS48*BH48)+(AT48*BH48)+(AU48*BH48)</f>
        <v>0</v>
      </c>
      <c r="BD48" s="187">
        <f>(AV48*BH48)+(AW48*BH48)+(AX48*BH48)</f>
        <v>0</v>
      </c>
      <c r="BE48" s="188">
        <f>(AY48*BH48)+(AZ48*BH48)+(BA48*BH48)</f>
        <v>0</v>
      </c>
      <c r="BF48" s="189">
        <f>(BC48+BD48+BE48)</f>
        <v>0</v>
      </c>
      <c r="BH48" s="114">
        <f t="shared" si="17"/>
        <v>0.41109372330114724</v>
      </c>
      <c r="BJ48" s="90"/>
    </row>
    <row r="49" spans="1:62" ht="20.100000000000001" customHeight="1" x14ac:dyDescent="0.4">
      <c r="A49" s="98"/>
      <c r="B49" s="99">
        <v>2052</v>
      </c>
      <c r="C49" s="181">
        <v>0</v>
      </c>
      <c r="D49" s="182">
        <v>0</v>
      </c>
      <c r="E49" s="183">
        <v>0</v>
      </c>
      <c r="F49" s="184">
        <v>0</v>
      </c>
      <c r="G49" s="182">
        <v>0</v>
      </c>
      <c r="H49" s="181">
        <v>0</v>
      </c>
      <c r="I49" s="184">
        <v>0</v>
      </c>
      <c r="J49" s="182">
        <v>0</v>
      </c>
      <c r="K49" s="183">
        <v>0</v>
      </c>
      <c r="L49" s="185"/>
      <c r="M49" s="190">
        <f>(C49*R49)+(D49*R49)+(E49*R49)</f>
        <v>0</v>
      </c>
      <c r="N49" s="191">
        <f>(F49*R49)+(G49*R49)+(H49*R49)</f>
        <v>0</v>
      </c>
      <c r="O49" s="192">
        <f>(I49*R49)+(J49*R49)+(K49*R49)</f>
        <v>0</v>
      </c>
      <c r="P49" s="207">
        <f t="shared" ref="P49:P51" si="114">(M49+N49+O49)</f>
        <v>0</v>
      </c>
      <c r="R49" s="114">
        <f t="shared" si="9"/>
        <v>0.40106704712307051</v>
      </c>
      <c r="T49" s="90"/>
      <c r="V49" s="98"/>
      <c r="W49" s="99">
        <v>2052</v>
      </c>
      <c r="X49" s="181">
        <v>0</v>
      </c>
      <c r="Y49" s="182">
        <v>0</v>
      </c>
      <c r="Z49" s="183">
        <v>0</v>
      </c>
      <c r="AA49" s="184">
        <v>0</v>
      </c>
      <c r="AB49" s="182">
        <v>0</v>
      </c>
      <c r="AC49" s="181">
        <v>0</v>
      </c>
      <c r="AD49" s="184">
        <v>90000</v>
      </c>
      <c r="AE49" s="182">
        <v>0</v>
      </c>
      <c r="AF49" s="183">
        <v>0</v>
      </c>
      <c r="AG49" s="185"/>
      <c r="AH49" s="190">
        <f>(X49*AM49)+(Y49*AM49)+(Z49*AM49)</f>
        <v>0</v>
      </c>
      <c r="AI49" s="191">
        <f>(AA49*AM49)+(AB49*AM49)+(AC49*AM49)</f>
        <v>0</v>
      </c>
      <c r="AJ49" s="192">
        <f>(AD49*AM49)+(AE49*AM49)+(AF49*AM49)</f>
        <v>36096.034241076348</v>
      </c>
      <c r="AK49" s="207">
        <f t="shared" ref="AK49:AK51" si="115">(AH49+AI49+AJ49)</f>
        <v>36096.034241076348</v>
      </c>
      <c r="AM49" s="114">
        <f t="shared" si="13"/>
        <v>0.40106704712307051</v>
      </c>
      <c r="AO49" s="90"/>
      <c r="AQ49" s="98"/>
      <c r="AR49" s="99">
        <v>2052</v>
      </c>
      <c r="AS49" s="110">
        <v>0</v>
      </c>
      <c r="AT49" s="111">
        <v>0</v>
      </c>
      <c r="AU49" s="112">
        <v>0</v>
      </c>
      <c r="AV49" s="113">
        <v>0</v>
      </c>
      <c r="AW49" s="111">
        <v>0</v>
      </c>
      <c r="AX49" s="110">
        <v>0</v>
      </c>
      <c r="AY49" s="111">
        <v>0</v>
      </c>
      <c r="AZ49" s="111">
        <v>0</v>
      </c>
      <c r="BA49" s="112">
        <v>0</v>
      </c>
      <c r="BB49" s="109"/>
      <c r="BC49" s="190">
        <f>(AS49*BH49)+(AT49*BH49)+(AU49*BH49)</f>
        <v>0</v>
      </c>
      <c r="BD49" s="191">
        <f>(AV49*BH49)+(AW49*BH49)+(AX49*BH49)</f>
        <v>0</v>
      </c>
      <c r="BE49" s="192">
        <f>(AY49*BH49)+(AZ49*BH49)+(BA49*BH49)</f>
        <v>0</v>
      </c>
      <c r="BF49" s="207">
        <f t="shared" ref="BF49:BF51" si="116">(BC49+BD49+BE49)</f>
        <v>0</v>
      </c>
      <c r="BH49" s="114">
        <f t="shared" si="17"/>
        <v>0.40106704712307051</v>
      </c>
      <c r="BJ49" s="90"/>
    </row>
    <row r="50" spans="1:62" ht="20.100000000000001" customHeight="1" x14ac:dyDescent="0.4">
      <c r="A50" s="98"/>
      <c r="B50" s="104">
        <v>2053</v>
      </c>
      <c r="C50" s="177">
        <v>0</v>
      </c>
      <c r="D50" s="178">
        <v>0</v>
      </c>
      <c r="E50" s="179">
        <v>0</v>
      </c>
      <c r="F50" s="180">
        <v>0</v>
      </c>
      <c r="G50" s="178">
        <v>0</v>
      </c>
      <c r="H50" s="177">
        <v>0</v>
      </c>
      <c r="I50" s="180">
        <v>0</v>
      </c>
      <c r="J50" s="178">
        <v>0</v>
      </c>
      <c r="K50" s="179">
        <v>0</v>
      </c>
      <c r="L50" s="185"/>
      <c r="M50" s="186">
        <f t="shared" ref="M50:M51" si="117">(C50*R50)+(D50*R50)+(E50*R50)</f>
        <v>0</v>
      </c>
      <c r="N50" s="187">
        <f t="shared" ref="N50:N51" si="118">(F50*R50)+(G50*R50)+(H50*R50)</f>
        <v>0</v>
      </c>
      <c r="O50" s="188">
        <f t="shared" ref="O50:O51" si="119">(I50*R50)+(J50*R50)+(K50*R50)</f>
        <v>0</v>
      </c>
      <c r="P50" s="189">
        <f t="shared" si="114"/>
        <v>0</v>
      </c>
      <c r="R50" s="114">
        <f t="shared" si="9"/>
        <v>0.39128492402250786</v>
      </c>
      <c r="T50" s="90"/>
      <c r="V50" s="98"/>
      <c r="W50" s="104">
        <v>2053</v>
      </c>
      <c r="X50" s="177">
        <v>0</v>
      </c>
      <c r="Y50" s="178">
        <v>0</v>
      </c>
      <c r="Z50" s="179">
        <v>0</v>
      </c>
      <c r="AA50" s="180">
        <v>0</v>
      </c>
      <c r="AB50" s="178">
        <v>0</v>
      </c>
      <c r="AC50" s="177">
        <v>0</v>
      </c>
      <c r="AD50" s="180">
        <v>90000</v>
      </c>
      <c r="AE50" s="178">
        <v>0</v>
      </c>
      <c r="AF50" s="179">
        <v>0</v>
      </c>
      <c r="AG50" s="185"/>
      <c r="AH50" s="186">
        <f t="shared" ref="AH50:AH51" si="120">(X50*AM50)+(Y50*AM50)+(Z50*AM50)</f>
        <v>0</v>
      </c>
      <c r="AI50" s="187">
        <f t="shared" ref="AI50:AI51" si="121">(AA50*AM50)+(AB50*AM50)+(AC50*AM50)</f>
        <v>0</v>
      </c>
      <c r="AJ50" s="188">
        <f t="shared" ref="AJ50:AJ51" si="122">(AD50*AM50)+(AE50*AM50)+(AF50*AM50)</f>
        <v>35215.643162025706</v>
      </c>
      <c r="AK50" s="189">
        <f t="shared" si="115"/>
        <v>35215.643162025706</v>
      </c>
      <c r="AM50" s="114">
        <f t="shared" si="13"/>
        <v>0.39128492402250786</v>
      </c>
      <c r="AO50" s="90"/>
      <c r="AQ50" s="98"/>
      <c r="AR50" s="104">
        <v>2053</v>
      </c>
      <c r="AS50" s="105">
        <v>0</v>
      </c>
      <c r="AT50" s="106">
        <v>0</v>
      </c>
      <c r="AU50" s="107">
        <v>0</v>
      </c>
      <c r="AV50" s="108">
        <v>0</v>
      </c>
      <c r="AW50" s="106">
        <v>0</v>
      </c>
      <c r="AX50" s="105">
        <v>0</v>
      </c>
      <c r="AY50" s="106">
        <v>0</v>
      </c>
      <c r="AZ50" s="106">
        <v>0</v>
      </c>
      <c r="BA50" s="107">
        <v>0</v>
      </c>
      <c r="BB50" s="109"/>
      <c r="BC50" s="186">
        <f t="shared" ref="BC50:BC51" si="123">(AS50*BH50)+(AT50*BH50)+(AU50*BH50)</f>
        <v>0</v>
      </c>
      <c r="BD50" s="187">
        <f t="shared" ref="BD50:BD51" si="124">(AV50*BH50)+(AW50*BH50)+(AX50*BH50)</f>
        <v>0</v>
      </c>
      <c r="BE50" s="188">
        <f t="shared" ref="BE50:BE51" si="125">(AY50*BH50)+(AZ50*BH50)+(BA50*BH50)</f>
        <v>0</v>
      </c>
      <c r="BF50" s="189">
        <f t="shared" si="116"/>
        <v>0</v>
      </c>
      <c r="BH50" s="114">
        <f t="shared" si="17"/>
        <v>0.39128492402250786</v>
      </c>
      <c r="BJ50" s="90"/>
    </row>
    <row r="51" spans="1:62" ht="20.100000000000001" customHeight="1" x14ac:dyDescent="0.4">
      <c r="A51" s="98"/>
      <c r="B51" s="99">
        <v>2054</v>
      </c>
      <c r="C51" s="181">
        <v>0</v>
      </c>
      <c r="D51" s="182">
        <v>0</v>
      </c>
      <c r="E51" s="183">
        <v>0</v>
      </c>
      <c r="F51" s="184">
        <v>0</v>
      </c>
      <c r="G51" s="182">
        <v>0</v>
      </c>
      <c r="H51" s="181">
        <v>0</v>
      </c>
      <c r="I51" s="184">
        <v>0</v>
      </c>
      <c r="J51" s="182">
        <v>0</v>
      </c>
      <c r="K51" s="183">
        <v>0</v>
      </c>
      <c r="L51" s="185"/>
      <c r="M51" s="190">
        <f t="shared" si="117"/>
        <v>0</v>
      </c>
      <c r="N51" s="191">
        <f t="shared" si="118"/>
        <v>0</v>
      </c>
      <c r="O51" s="192">
        <f t="shared" si="119"/>
        <v>0</v>
      </c>
      <c r="P51" s="207">
        <f t="shared" si="114"/>
        <v>0</v>
      </c>
      <c r="R51" s="114">
        <f t="shared" si="9"/>
        <v>0.38174138929025159</v>
      </c>
      <c r="T51" s="90"/>
      <c r="V51" s="98"/>
      <c r="W51" s="99">
        <v>2054</v>
      </c>
      <c r="X51" s="181">
        <v>0</v>
      </c>
      <c r="Y51" s="182">
        <v>0</v>
      </c>
      <c r="Z51" s="183">
        <v>0</v>
      </c>
      <c r="AA51" s="184">
        <v>0</v>
      </c>
      <c r="AB51" s="182">
        <v>0</v>
      </c>
      <c r="AC51" s="181">
        <v>0</v>
      </c>
      <c r="AD51" s="184">
        <v>90000</v>
      </c>
      <c r="AE51" s="182">
        <v>0</v>
      </c>
      <c r="AF51" s="183">
        <v>0</v>
      </c>
      <c r="AG51" s="185"/>
      <c r="AH51" s="190">
        <f t="shared" si="120"/>
        <v>0</v>
      </c>
      <c r="AI51" s="191">
        <f t="shared" si="121"/>
        <v>0</v>
      </c>
      <c r="AJ51" s="192">
        <f t="shared" si="122"/>
        <v>34356.72503612264</v>
      </c>
      <c r="AK51" s="207">
        <f t="shared" si="115"/>
        <v>34356.72503612264</v>
      </c>
      <c r="AM51" s="114">
        <f t="shared" si="13"/>
        <v>0.38174138929025159</v>
      </c>
      <c r="AO51" s="90"/>
      <c r="AQ51" s="98"/>
      <c r="AR51" s="99">
        <v>2054</v>
      </c>
      <c r="AS51" s="110">
        <v>0</v>
      </c>
      <c r="AT51" s="111">
        <v>0</v>
      </c>
      <c r="AU51" s="112">
        <v>0</v>
      </c>
      <c r="AV51" s="113">
        <v>0</v>
      </c>
      <c r="AW51" s="111">
        <v>0</v>
      </c>
      <c r="AX51" s="110">
        <v>0</v>
      </c>
      <c r="AY51" s="111">
        <v>0</v>
      </c>
      <c r="AZ51" s="111">
        <v>0</v>
      </c>
      <c r="BA51" s="112">
        <v>0</v>
      </c>
      <c r="BB51" s="109"/>
      <c r="BC51" s="190">
        <f t="shared" si="123"/>
        <v>0</v>
      </c>
      <c r="BD51" s="191">
        <f t="shared" si="124"/>
        <v>0</v>
      </c>
      <c r="BE51" s="192">
        <f t="shared" si="125"/>
        <v>0</v>
      </c>
      <c r="BF51" s="207">
        <f t="shared" si="116"/>
        <v>0</v>
      </c>
      <c r="BH51" s="114">
        <f t="shared" si="17"/>
        <v>0.38174138929025159</v>
      </c>
      <c r="BJ51" s="90"/>
    </row>
    <row r="52" spans="1:62" ht="20.100000000000001" customHeight="1" x14ac:dyDescent="0.4">
      <c r="A52" s="98"/>
      <c r="B52" s="104">
        <v>2055</v>
      </c>
      <c r="C52" s="177">
        <v>0</v>
      </c>
      <c r="D52" s="178">
        <v>0</v>
      </c>
      <c r="E52" s="179">
        <v>0</v>
      </c>
      <c r="F52" s="180">
        <v>0</v>
      </c>
      <c r="G52" s="178">
        <v>0</v>
      </c>
      <c r="H52" s="177">
        <v>0</v>
      </c>
      <c r="I52" s="180">
        <v>0</v>
      </c>
      <c r="J52" s="178">
        <v>0</v>
      </c>
      <c r="K52" s="179">
        <v>0</v>
      </c>
      <c r="L52" s="185"/>
      <c r="M52" s="186">
        <f>(C52*R52)+(D52*R52)+(E52*R52)</f>
        <v>0</v>
      </c>
      <c r="N52" s="187">
        <f>(F52*R52)+(G52*R52)+(H52*R52)</f>
        <v>0</v>
      </c>
      <c r="O52" s="188">
        <f>(I52*R52)+(J52*R52)+(K52*R52)</f>
        <v>0</v>
      </c>
      <c r="P52" s="189">
        <f>(M52+N52+O52)</f>
        <v>0</v>
      </c>
      <c r="R52" s="114">
        <f t="shared" si="9"/>
        <v>0.37243062369780644</v>
      </c>
      <c r="T52" s="90"/>
      <c r="V52" s="98"/>
      <c r="W52" s="104">
        <v>2055</v>
      </c>
      <c r="X52" s="177">
        <v>0</v>
      </c>
      <c r="Y52" s="178">
        <v>0</v>
      </c>
      <c r="Z52" s="179">
        <v>0</v>
      </c>
      <c r="AA52" s="180">
        <v>0</v>
      </c>
      <c r="AB52" s="178">
        <v>0</v>
      </c>
      <c r="AC52" s="177">
        <v>0</v>
      </c>
      <c r="AD52" s="180">
        <v>90000</v>
      </c>
      <c r="AE52" s="178">
        <v>0</v>
      </c>
      <c r="AF52" s="179">
        <v>0</v>
      </c>
      <c r="AG52" s="185"/>
      <c r="AH52" s="186">
        <f>(X52*AM52)+(Y52*AM52)+(Z52*AM52)</f>
        <v>0</v>
      </c>
      <c r="AI52" s="187">
        <f>(AA52*AM52)+(AB52*AM52)+(AC52*AM52)</f>
        <v>0</v>
      </c>
      <c r="AJ52" s="188">
        <f>(AD52*AM52)+(AE52*AM52)+(AF52*AM52)</f>
        <v>33518.756132802577</v>
      </c>
      <c r="AK52" s="189">
        <f>(AH52+AI52+AJ52)</f>
        <v>33518.756132802577</v>
      </c>
      <c r="AM52" s="114">
        <f t="shared" si="13"/>
        <v>0.37243062369780644</v>
      </c>
      <c r="AO52" s="90"/>
      <c r="AQ52" s="98"/>
      <c r="AR52" s="104">
        <v>2055</v>
      </c>
      <c r="AS52" s="105">
        <v>0</v>
      </c>
      <c r="AT52" s="106">
        <v>0</v>
      </c>
      <c r="AU52" s="107">
        <v>0</v>
      </c>
      <c r="AV52" s="108">
        <v>0</v>
      </c>
      <c r="AW52" s="106">
        <v>0</v>
      </c>
      <c r="AX52" s="105">
        <v>0</v>
      </c>
      <c r="AY52" s="106">
        <v>0</v>
      </c>
      <c r="AZ52" s="106">
        <v>0</v>
      </c>
      <c r="BA52" s="107">
        <v>0</v>
      </c>
      <c r="BB52" s="109"/>
      <c r="BC52" s="186">
        <f>(AS52*BH52)+(AT52*BH52)+(AU52*BH52)</f>
        <v>0</v>
      </c>
      <c r="BD52" s="187">
        <f>(AV52*BH52)+(AW52*BH52)+(AX52*BH52)</f>
        <v>0</v>
      </c>
      <c r="BE52" s="188">
        <f>(AY52*BH52)+(AZ52*BH52)+(BA52*BH52)</f>
        <v>0</v>
      </c>
      <c r="BF52" s="189">
        <f>(BC52+BD52+BE52)</f>
        <v>0</v>
      </c>
      <c r="BH52" s="114">
        <f t="shared" si="17"/>
        <v>0.37243062369780644</v>
      </c>
      <c r="BJ52" s="90"/>
    </row>
    <row r="53" spans="1:62" ht="20.100000000000001" customHeight="1" x14ac:dyDescent="0.4">
      <c r="A53" s="98"/>
      <c r="B53" s="99">
        <v>2056</v>
      </c>
      <c r="C53" s="181">
        <v>0</v>
      </c>
      <c r="D53" s="182">
        <v>0</v>
      </c>
      <c r="E53" s="183">
        <v>0</v>
      </c>
      <c r="F53" s="184">
        <v>0</v>
      </c>
      <c r="G53" s="182">
        <v>0</v>
      </c>
      <c r="H53" s="181">
        <v>0</v>
      </c>
      <c r="I53" s="184">
        <v>0</v>
      </c>
      <c r="J53" s="182">
        <v>0</v>
      </c>
      <c r="K53" s="183">
        <v>0</v>
      </c>
      <c r="L53" s="185"/>
      <c r="M53" s="190">
        <f>(C53*R53)+(D53*R53)+(E53*R53)</f>
        <v>0</v>
      </c>
      <c r="N53" s="191">
        <f>(F53*R53)+(G53*R53)+(H53*R53)</f>
        <v>0</v>
      </c>
      <c r="O53" s="192">
        <f>(I53*R53)+(J53*R53)+(K53*R53)</f>
        <v>0</v>
      </c>
      <c r="P53" s="207">
        <f t="shared" ref="P53:P55" si="126">(M53+N53+O53)</f>
        <v>0</v>
      </c>
      <c r="R53" s="114">
        <f t="shared" si="9"/>
        <v>0.36334694994907951</v>
      </c>
      <c r="T53" s="90"/>
      <c r="V53" s="98"/>
      <c r="W53" s="99">
        <v>2056</v>
      </c>
      <c r="X53" s="181">
        <v>0</v>
      </c>
      <c r="Y53" s="182">
        <v>0</v>
      </c>
      <c r="Z53" s="183">
        <v>0</v>
      </c>
      <c r="AA53" s="184">
        <v>0</v>
      </c>
      <c r="AB53" s="182">
        <v>0</v>
      </c>
      <c r="AC53" s="181">
        <v>0</v>
      </c>
      <c r="AD53" s="184">
        <v>90000</v>
      </c>
      <c r="AE53" s="182">
        <v>0</v>
      </c>
      <c r="AF53" s="183">
        <v>0</v>
      </c>
      <c r="AG53" s="185"/>
      <c r="AH53" s="190">
        <f>(X53*AM53)+(Y53*AM53)+(Z53*AM53)</f>
        <v>0</v>
      </c>
      <c r="AI53" s="191">
        <f>(AA53*AM53)+(AB53*AM53)+(AC53*AM53)</f>
        <v>0</v>
      </c>
      <c r="AJ53" s="192">
        <f>(AD53*AM53)+(AE53*AM53)+(AF53*AM53)</f>
        <v>32701.225495417155</v>
      </c>
      <c r="AK53" s="207">
        <f t="shared" ref="AK53:AK55" si="127">(AH53+AI53+AJ53)</f>
        <v>32701.225495417155</v>
      </c>
      <c r="AM53" s="114">
        <f t="shared" si="13"/>
        <v>0.36334694994907951</v>
      </c>
      <c r="AO53" s="90"/>
      <c r="AQ53" s="98"/>
      <c r="AR53" s="99">
        <v>2056</v>
      </c>
      <c r="AS53" s="110">
        <v>0</v>
      </c>
      <c r="AT53" s="111">
        <v>0</v>
      </c>
      <c r="AU53" s="112">
        <v>0</v>
      </c>
      <c r="AV53" s="113">
        <v>0</v>
      </c>
      <c r="AW53" s="111">
        <v>0</v>
      </c>
      <c r="AX53" s="110">
        <v>0</v>
      </c>
      <c r="AY53" s="111">
        <v>0</v>
      </c>
      <c r="AZ53" s="111">
        <v>0</v>
      </c>
      <c r="BA53" s="112">
        <v>0</v>
      </c>
      <c r="BB53" s="109"/>
      <c r="BC53" s="190">
        <f>(AS53*BH53)+(AT53*BH53)+(AU53*BH53)</f>
        <v>0</v>
      </c>
      <c r="BD53" s="191">
        <f>(AV53*BH53)+(AW53*BH53)+(AX53*BH53)</f>
        <v>0</v>
      </c>
      <c r="BE53" s="192">
        <f>(AY53*BH53)+(AZ53*BH53)+(BA53*BH53)</f>
        <v>0</v>
      </c>
      <c r="BF53" s="207">
        <f t="shared" ref="BF53:BF55" si="128">(BC53+BD53+BE53)</f>
        <v>0</v>
      </c>
      <c r="BH53" s="114">
        <f t="shared" si="17"/>
        <v>0.36334694994907951</v>
      </c>
      <c r="BJ53" s="90"/>
    </row>
    <row r="54" spans="1:62" ht="20.100000000000001" customHeight="1" x14ac:dyDescent="0.4">
      <c r="A54" s="98"/>
      <c r="B54" s="104">
        <v>2057</v>
      </c>
      <c r="C54" s="177">
        <v>0</v>
      </c>
      <c r="D54" s="178">
        <v>0</v>
      </c>
      <c r="E54" s="179">
        <v>0</v>
      </c>
      <c r="F54" s="180">
        <v>0</v>
      </c>
      <c r="G54" s="178">
        <v>0</v>
      </c>
      <c r="H54" s="177">
        <v>0</v>
      </c>
      <c r="I54" s="180">
        <v>0</v>
      </c>
      <c r="J54" s="178">
        <v>0</v>
      </c>
      <c r="K54" s="179">
        <v>0</v>
      </c>
      <c r="L54" s="185"/>
      <c r="M54" s="186">
        <f t="shared" ref="M54:M55" si="129">(C54*R54)+(D54*R54)+(E54*R54)</f>
        <v>0</v>
      </c>
      <c r="N54" s="187">
        <f t="shared" ref="N54:N55" si="130">(F54*R54)+(G54*R54)+(H54*R54)</f>
        <v>0</v>
      </c>
      <c r="O54" s="188">
        <f t="shared" ref="O54:O55" si="131">(I54*R54)+(J54*R54)+(K54*R54)</f>
        <v>0</v>
      </c>
      <c r="P54" s="189">
        <f t="shared" si="126"/>
        <v>0</v>
      </c>
      <c r="R54" s="114">
        <f t="shared" si="9"/>
        <v>0.35448482921861418</v>
      </c>
      <c r="T54" s="90"/>
      <c r="V54" s="98"/>
      <c r="W54" s="104">
        <v>2057</v>
      </c>
      <c r="X54" s="177">
        <v>0</v>
      </c>
      <c r="Y54" s="178">
        <v>0</v>
      </c>
      <c r="Z54" s="179">
        <v>0</v>
      </c>
      <c r="AA54" s="180">
        <v>0</v>
      </c>
      <c r="AB54" s="178">
        <v>0</v>
      </c>
      <c r="AC54" s="177">
        <v>0</v>
      </c>
      <c r="AD54" s="180">
        <v>90000</v>
      </c>
      <c r="AE54" s="178">
        <v>0</v>
      </c>
      <c r="AF54" s="179">
        <v>0</v>
      </c>
      <c r="AG54" s="185"/>
      <c r="AH54" s="186">
        <f t="shared" ref="AH54:AH55" si="132">(X54*AM54)+(Y54*AM54)+(Z54*AM54)</f>
        <v>0</v>
      </c>
      <c r="AI54" s="187">
        <f t="shared" ref="AI54:AI55" si="133">(AA54*AM54)+(AB54*AM54)+(AC54*AM54)</f>
        <v>0</v>
      </c>
      <c r="AJ54" s="188">
        <f t="shared" ref="AJ54:AJ55" si="134">(AD54*AM54)+(AE54*AM54)+(AF54*AM54)</f>
        <v>31903.634629675278</v>
      </c>
      <c r="AK54" s="189">
        <f t="shared" si="127"/>
        <v>31903.634629675278</v>
      </c>
      <c r="AM54" s="114">
        <f t="shared" si="13"/>
        <v>0.35448482921861418</v>
      </c>
      <c r="AO54" s="90"/>
      <c r="AQ54" s="98"/>
      <c r="AR54" s="104">
        <v>2057</v>
      </c>
      <c r="AS54" s="105">
        <v>0</v>
      </c>
      <c r="AT54" s="106">
        <v>0</v>
      </c>
      <c r="AU54" s="107">
        <v>0</v>
      </c>
      <c r="AV54" s="108">
        <v>0</v>
      </c>
      <c r="AW54" s="106">
        <v>0</v>
      </c>
      <c r="AX54" s="105">
        <v>0</v>
      </c>
      <c r="AY54" s="106">
        <v>0</v>
      </c>
      <c r="AZ54" s="106">
        <v>0</v>
      </c>
      <c r="BA54" s="107">
        <v>0</v>
      </c>
      <c r="BB54" s="109"/>
      <c r="BC54" s="186">
        <f t="shared" ref="BC54:BC55" si="135">(AS54*BH54)+(AT54*BH54)+(AU54*BH54)</f>
        <v>0</v>
      </c>
      <c r="BD54" s="187">
        <f t="shared" ref="BD54:BD55" si="136">(AV54*BH54)+(AW54*BH54)+(AX54*BH54)</f>
        <v>0</v>
      </c>
      <c r="BE54" s="188">
        <f t="shared" ref="BE54:BE55" si="137">(AY54*BH54)+(AZ54*BH54)+(BA54*BH54)</f>
        <v>0</v>
      </c>
      <c r="BF54" s="189">
        <f t="shared" si="128"/>
        <v>0</v>
      </c>
      <c r="BH54" s="114">
        <f t="shared" si="17"/>
        <v>0.35448482921861418</v>
      </c>
      <c r="BJ54" s="90"/>
    </row>
    <row r="55" spans="1:62" ht="20.100000000000001" customHeight="1" x14ac:dyDescent="0.4">
      <c r="A55" s="98"/>
      <c r="B55" s="99">
        <v>2058</v>
      </c>
      <c r="C55" s="181">
        <v>0</v>
      </c>
      <c r="D55" s="182">
        <v>0</v>
      </c>
      <c r="E55" s="183">
        <v>0</v>
      </c>
      <c r="F55" s="184">
        <v>0</v>
      </c>
      <c r="G55" s="182">
        <v>0</v>
      </c>
      <c r="H55" s="181">
        <v>0</v>
      </c>
      <c r="I55" s="184">
        <v>0</v>
      </c>
      <c r="J55" s="182">
        <v>0</v>
      </c>
      <c r="K55" s="183">
        <v>0</v>
      </c>
      <c r="L55" s="185"/>
      <c r="M55" s="190">
        <f t="shared" si="129"/>
        <v>0</v>
      </c>
      <c r="N55" s="191">
        <f t="shared" si="130"/>
        <v>0</v>
      </c>
      <c r="O55" s="192">
        <f t="shared" si="131"/>
        <v>0</v>
      </c>
      <c r="P55" s="207">
        <f t="shared" si="126"/>
        <v>0</v>
      </c>
      <c r="R55" s="114">
        <f t="shared" si="9"/>
        <v>0.34583885777425777</v>
      </c>
      <c r="T55" s="90"/>
      <c r="V55" s="98"/>
      <c r="W55" s="99">
        <v>2058</v>
      </c>
      <c r="X55" s="181">
        <v>0</v>
      </c>
      <c r="Y55" s="182">
        <v>0</v>
      </c>
      <c r="Z55" s="183">
        <v>0</v>
      </c>
      <c r="AA55" s="184">
        <v>0</v>
      </c>
      <c r="AB55" s="182">
        <v>0</v>
      </c>
      <c r="AC55" s="181">
        <v>0</v>
      </c>
      <c r="AD55" s="184">
        <v>90000</v>
      </c>
      <c r="AE55" s="182">
        <v>0</v>
      </c>
      <c r="AF55" s="183">
        <v>0</v>
      </c>
      <c r="AG55" s="185"/>
      <c r="AH55" s="190">
        <f t="shared" si="132"/>
        <v>0</v>
      </c>
      <c r="AI55" s="191">
        <f t="shared" si="133"/>
        <v>0</v>
      </c>
      <c r="AJ55" s="192">
        <f t="shared" si="134"/>
        <v>31125.497199683199</v>
      </c>
      <c r="AK55" s="207">
        <f t="shared" si="127"/>
        <v>31125.497199683199</v>
      </c>
      <c r="AM55" s="114">
        <f t="shared" si="13"/>
        <v>0.34583885777425777</v>
      </c>
      <c r="AO55" s="90"/>
      <c r="AQ55" s="98"/>
      <c r="AR55" s="99">
        <v>2058</v>
      </c>
      <c r="AS55" s="110">
        <v>0</v>
      </c>
      <c r="AT55" s="111">
        <v>0</v>
      </c>
      <c r="AU55" s="112">
        <v>0</v>
      </c>
      <c r="AV55" s="113">
        <v>0</v>
      </c>
      <c r="AW55" s="111">
        <v>0</v>
      </c>
      <c r="AX55" s="110">
        <v>0</v>
      </c>
      <c r="AY55" s="111">
        <v>0</v>
      </c>
      <c r="AZ55" s="111">
        <v>0</v>
      </c>
      <c r="BA55" s="112">
        <v>0</v>
      </c>
      <c r="BB55" s="109"/>
      <c r="BC55" s="190">
        <f t="shared" si="135"/>
        <v>0</v>
      </c>
      <c r="BD55" s="191">
        <f t="shared" si="136"/>
        <v>0</v>
      </c>
      <c r="BE55" s="192">
        <f t="shared" si="137"/>
        <v>0</v>
      </c>
      <c r="BF55" s="207">
        <f t="shared" si="128"/>
        <v>0</v>
      </c>
      <c r="BH55" s="114">
        <f t="shared" si="17"/>
        <v>0.34583885777425777</v>
      </c>
      <c r="BJ55" s="90"/>
    </row>
    <row r="56" spans="1:62" ht="20.100000000000001" customHeight="1" x14ac:dyDescent="0.4">
      <c r="A56" s="98"/>
      <c r="B56" s="104">
        <v>2059</v>
      </c>
      <c r="C56" s="177">
        <v>0</v>
      </c>
      <c r="D56" s="178">
        <v>0</v>
      </c>
      <c r="E56" s="179">
        <v>0</v>
      </c>
      <c r="F56" s="180">
        <v>0</v>
      </c>
      <c r="G56" s="178">
        <v>0</v>
      </c>
      <c r="H56" s="177">
        <v>0</v>
      </c>
      <c r="I56" s="180">
        <v>0</v>
      </c>
      <c r="J56" s="178">
        <v>0</v>
      </c>
      <c r="K56" s="179">
        <v>0</v>
      </c>
      <c r="L56" s="185"/>
      <c r="M56" s="186">
        <f>(C56*R56)+(D56*R56)+(E56*R56)</f>
        <v>0</v>
      </c>
      <c r="N56" s="187">
        <f>(F56*R56)+(G56*R56)+(H56*R56)</f>
        <v>0</v>
      </c>
      <c r="O56" s="188">
        <f>(I56*R56)+(J56*R56)+(K56*R56)</f>
        <v>0</v>
      </c>
      <c r="P56" s="189">
        <f>(M56+N56+O56)</f>
        <v>0</v>
      </c>
      <c r="R56" s="114">
        <f t="shared" si="9"/>
        <v>0.33740376368220271</v>
      </c>
      <c r="T56" s="90"/>
      <c r="V56" s="98"/>
      <c r="W56" s="104">
        <v>2059</v>
      </c>
      <c r="X56" s="177">
        <v>0</v>
      </c>
      <c r="Y56" s="178">
        <v>0</v>
      </c>
      <c r="Z56" s="179">
        <v>0</v>
      </c>
      <c r="AA56" s="180">
        <v>0</v>
      </c>
      <c r="AB56" s="178">
        <v>0</v>
      </c>
      <c r="AC56" s="177">
        <v>0</v>
      </c>
      <c r="AD56" s="180">
        <v>90000</v>
      </c>
      <c r="AE56" s="178">
        <v>0</v>
      </c>
      <c r="AF56" s="179">
        <v>0</v>
      </c>
      <c r="AG56" s="185"/>
      <c r="AH56" s="186">
        <f>(X56*AM56)+(Y56*AM56)+(Z56*AM56)</f>
        <v>0</v>
      </c>
      <c r="AI56" s="187">
        <f>(AA56*AM56)+(AB56*AM56)+(AC56*AM56)</f>
        <v>0</v>
      </c>
      <c r="AJ56" s="188">
        <f>(AD56*AM56)+(AE56*AM56)+(AF56*AM56)</f>
        <v>30366.338731398242</v>
      </c>
      <c r="AK56" s="189">
        <f>(AH56+AI56+AJ56)</f>
        <v>30366.338731398242</v>
      </c>
      <c r="AM56" s="114">
        <f t="shared" si="13"/>
        <v>0.33740376368220271</v>
      </c>
      <c r="AO56" s="90"/>
      <c r="AQ56" s="98"/>
      <c r="AR56" s="104">
        <v>2059</v>
      </c>
      <c r="AS56" s="105">
        <v>0</v>
      </c>
      <c r="AT56" s="106">
        <v>0</v>
      </c>
      <c r="AU56" s="107">
        <v>0</v>
      </c>
      <c r="AV56" s="108">
        <v>0</v>
      </c>
      <c r="AW56" s="106">
        <v>0</v>
      </c>
      <c r="AX56" s="105">
        <v>0</v>
      </c>
      <c r="AY56" s="106">
        <v>0</v>
      </c>
      <c r="AZ56" s="106">
        <v>0</v>
      </c>
      <c r="BA56" s="107">
        <v>0</v>
      </c>
      <c r="BB56" s="109"/>
      <c r="BC56" s="186">
        <f>(AS56*BH56)+(AT56*BH56)+(AU56*BH56)</f>
        <v>0</v>
      </c>
      <c r="BD56" s="187">
        <f>(AV56*BH56)+(AW56*BH56)+(AX56*BH56)</f>
        <v>0</v>
      </c>
      <c r="BE56" s="188">
        <f>(AY56*BH56)+(AZ56*BH56)+(BA56*BH56)</f>
        <v>0</v>
      </c>
      <c r="BF56" s="189">
        <f>(BC56+BD56+BE56)</f>
        <v>0</v>
      </c>
      <c r="BH56" s="114">
        <f t="shared" si="17"/>
        <v>0.33740376368220271</v>
      </c>
      <c r="BJ56" s="90"/>
    </row>
    <row r="57" spans="1:62" ht="20.100000000000001" customHeight="1" x14ac:dyDescent="0.4">
      <c r="A57" s="98"/>
      <c r="B57" s="99">
        <v>2060</v>
      </c>
      <c r="C57" s="181">
        <v>0</v>
      </c>
      <c r="D57" s="182">
        <v>0</v>
      </c>
      <c r="E57" s="183">
        <v>0</v>
      </c>
      <c r="F57" s="184">
        <v>0</v>
      </c>
      <c r="G57" s="182">
        <v>0</v>
      </c>
      <c r="H57" s="181">
        <v>0</v>
      </c>
      <c r="I57" s="184">
        <v>0</v>
      </c>
      <c r="J57" s="182">
        <v>0</v>
      </c>
      <c r="K57" s="183">
        <v>0</v>
      </c>
      <c r="L57" s="185"/>
      <c r="M57" s="190">
        <f>(C57*R57)+(D57*R57)+(E57*R57)</f>
        <v>0</v>
      </c>
      <c r="N57" s="191">
        <f>(F57*R57)+(G57*R57)+(H57*R57)</f>
        <v>0</v>
      </c>
      <c r="O57" s="192">
        <f>(I57*R57)+(J57*R57)+(K57*R57)</f>
        <v>0</v>
      </c>
      <c r="P57" s="207">
        <f t="shared" ref="P57:P59" si="138">(M57+N57+O57)</f>
        <v>0</v>
      </c>
      <c r="R57" s="114">
        <f t="shared" si="9"/>
        <v>0.32917440359239292</v>
      </c>
      <c r="T57" s="90"/>
      <c r="V57" s="98"/>
      <c r="W57" s="99">
        <v>2060</v>
      </c>
      <c r="X57" s="181">
        <v>0</v>
      </c>
      <c r="Y57" s="182">
        <v>0</v>
      </c>
      <c r="Z57" s="183">
        <v>0</v>
      </c>
      <c r="AA57" s="184">
        <v>0</v>
      </c>
      <c r="AB57" s="182">
        <v>0</v>
      </c>
      <c r="AC57" s="181">
        <v>0</v>
      </c>
      <c r="AD57" s="184">
        <v>90000</v>
      </c>
      <c r="AE57" s="182">
        <v>0</v>
      </c>
      <c r="AF57" s="183">
        <v>0</v>
      </c>
      <c r="AG57" s="185"/>
      <c r="AH57" s="190">
        <f>(X57*AM57)+(Y57*AM57)+(Z57*AM57)</f>
        <v>0</v>
      </c>
      <c r="AI57" s="191">
        <f>(AA57*AM57)+(AB57*AM57)+(AC57*AM57)</f>
        <v>0</v>
      </c>
      <c r="AJ57" s="192">
        <f>(AD57*AM57)+(AE57*AM57)+(AF57*AM57)</f>
        <v>29625.696323315362</v>
      </c>
      <c r="AK57" s="207">
        <f t="shared" ref="AK57:AK59" si="139">(AH57+AI57+AJ57)</f>
        <v>29625.696323315362</v>
      </c>
      <c r="AM57" s="114">
        <f t="shared" si="13"/>
        <v>0.32917440359239292</v>
      </c>
      <c r="AO57" s="90"/>
      <c r="AQ57" s="98"/>
      <c r="AR57" s="99">
        <v>2060</v>
      </c>
      <c r="AS57" s="110">
        <v>0</v>
      </c>
      <c r="AT57" s="111">
        <v>0</v>
      </c>
      <c r="AU57" s="112">
        <v>0</v>
      </c>
      <c r="AV57" s="113">
        <v>0</v>
      </c>
      <c r="AW57" s="111">
        <v>0</v>
      </c>
      <c r="AX57" s="110">
        <v>0</v>
      </c>
      <c r="AY57" s="111">
        <v>0</v>
      </c>
      <c r="AZ57" s="111">
        <v>0</v>
      </c>
      <c r="BA57" s="112">
        <v>0</v>
      </c>
      <c r="BB57" s="109"/>
      <c r="BC57" s="190">
        <f>(AS57*BH57)+(AT57*BH57)+(AU57*BH57)</f>
        <v>0</v>
      </c>
      <c r="BD57" s="191">
        <f>(AV57*BH57)+(AW57*BH57)+(AX57*BH57)</f>
        <v>0</v>
      </c>
      <c r="BE57" s="192">
        <f>(AY57*BH57)+(AZ57*BH57)+(BA57*BH57)</f>
        <v>0</v>
      </c>
      <c r="BF57" s="207">
        <f t="shared" ref="BF57:BF59" si="140">(BC57+BD57+BE57)</f>
        <v>0</v>
      </c>
      <c r="BH57" s="114">
        <f t="shared" si="17"/>
        <v>0.32917440359239292</v>
      </c>
      <c r="BJ57" s="90"/>
    </row>
    <row r="58" spans="1:62" ht="20.100000000000001" customHeight="1" x14ac:dyDescent="0.4">
      <c r="A58" s="98"/>
      <c r="B58" s="104">
        <v>2061</v>
      </c>
      <c r="C58" s="177">
        <v>0</v>
      </c>
      <c r="D58" s="178">
        <v>0</v>
      </c>
      <c r="E58" s="179">
        <v>0</v>
      </c>
      <c r="F58" s="180">
        <v>0</v>
      </c>
      <c r="G58" s="178">
        <v>0</v>
      </c>
      <c r="H58" s="177">
        <v>0</v>
      </c>
      <c r="I58" s="180">
        <v>0</v>
      </c>
      <c r="J58" s="178">
        <v>0</v>
      </c>
      <c r="K58" s="179">
        <v>0</v>
      </c>
      <c r="L58" s="185"/>
      <c r="M58" s="186">
        <f t="shared" ref="M58:M59" si="141">(C58*R58)+(D58*R58)+(E58*R58)</f>
        <v>0</v>
      </c>
      <c r="N58" s="187">
        <f t="shared" ref="N58:N59" si="142">(F58*R58)+(G58*R58)+(H58*R58)</f>
        <v>0</v>
      </c>
      <c r="O58" s="188">
        <f t="shared" ref="O58:O59" si="143">(I58*R58)+(J58*R58)+(K58*R58)</f>
        <v>0</v>
      </c>
      <c r="P58" s="189">
        <f t="shared" si="138"/>
        <v>0</v>
      </c>
      <c r="R58" s="114">
        <f t="shared" si="9"/>
        <v>0.3211457596023346</v>
      </c>
      <c r="T58" s="90"/>
      <c r="V58" s="98"/>
      <c r="W58" s="104">
        <v>2061</v>
      </c>
      <c r="X58" s="177">
        <v>0</v>
      </c>
      <c r="Y58" s="178">
        <v>0</v>
      </c>
      <c r="Z58" s="179">
        <v>0</v>
      </c>
      <c r="AA58" s="180">
        <v>0</v>
      </c>
      <c r="AB58" s="178">
        <v>0</v>
      </c>
      <c r="AC58" s="177">
        <v>0</v>
      </c>
      <c r="AD58" s="180">
        <v>90000</v>
      </c>
      <c r="AE58" s="178">
        <v>0</v>
      </c>
      <c r="AF58" s="179">
        <v>0</v>
      </c>
      <c r="AG58" s="185"/>
      <c r="AH58" s="186">
        <f t="shared" ref="AH58:AH59" si="144">(X58*AM58)+(Y58*AM58)+(Z58*AM58)</f>
        <v>0</v>
      </c>
      <c r="AI58" s="187">
        <f t="shared" ref="AI58:AI59" si="145">(AA58*AM58)+(AB58*AM58)+(AC58*AM58)</f>
        <v>0</v>
      </c>
      <c r="AJ58" s="188">
        <f t="shared" ref="AJ58:AJ59" si="146">(AD58*AM58)+(AE58*AM58)+(AF58*AM58)</f>
        <v>28903.118364210113</v>
      </c>
      <c r="AK58" s="189">
        <f t="shared" si="139"/>
        <v>28903.118364210113</v>
      </c>
      <c r="AM58" s="114">
        <f t="shared" si="13"/>
        <v>0.3211457596023346</v>
      </c>
      <c r="AO58" s="90"/>
      <c r="AQ58" s="98"/>
      <c r="AR58" s="104">
        <v>2061</v>
      </c>
      <c r="AS58" s="105">
        <v>0</v>
      </c>
      <c r="AT58" s="106">
        <v>0</v>
      </c>
      <c r="AU58" s="107">
        <v>0</v>
      </c>
      <c r="AV58" s="108">
        <v>0</v>
      </c>
      <c r="AW58" s="106">
        <v>0</v>
      </c>
      <c r="AX58" s="105">
        <v>0</v>
      </c>
      <c r="AY58" s="106">
        <v>0</v>
      </c>
      <c r="AZ58" s="106">
        <v>0</v>
      </c>
      <c r="BA58" s="107">
        <v>0</v>
      </c>
      <c r="BB58" s="109"/>
      <c r="BC58" s="186">
        <f t="shared" ref="BC58:BC59" si="147">(AS58*BH58)+(AT58*BH58)+(AU58*BH58)</f>
        <v>0</v>
      </c>
      <c r="BD58" s="187">
        <f t="shared" ref="BD58:BD59" si="148">(AV58*BH58)+(AW58*BH58)+(AX58*BH58)</f>
        <v>0</v>
      </c>
      <c r="BE58" s="188">
        <f t="shared" ref="BE58:BE59" si="149">(AY58*BH58)+(AZ58*BH58)+(BA58*BH58)</f>
        <v>0</v>
      </c>
      <c r="BF58" s="189">
        <f t="shared" si="140"/>
        <v>0</v>
      </c>
      <c r="BH58" s="114">
        <f t="shared" si="17"/>
        <v>0.3211457596023346</v>
      </c>
      <c r="BJ58" s="90"/>
    </row>
    <row r="59" spans="1:62" ht="20.100000000000001" customHeight="1" x14ac:dyDescent="0.4">
      <c r="A59" s="98"/>
      <c r="B59" s="99">
        <v>2062</v>
      </c>
      <c r="C59" s="181">
        <v>0</v>
      </c>
      <c r="D59" s="182">
        <v>0</v>
      </c>
      <c r="E59" s="183">
        <v>0</v>
      </c>
      <c r="F59" s="184">
        <v>0</v>
      </c>
      <c r="G59" s="182">
        <v>0</v>
      </c>
      <c r="H59" s="181">
        <v>0</v>
      </c>
      <c r="I59" s="184">
        <v>0</v>
      </c>
      <c r="J59" s="182">
        <v>0</v>
      </c>
      <c r="K59" s="183">
        <v>0</v>
      </c>
      <c r="L59" s="185"/>
      <c r="M59" s="190">
        <f t="shared" si="141"/>
        <v>0</v>
      </c>
      <c r="N59" s="191">
        <f t="shared" si="142"/>
        <v>0</v>
      </c>
      <c r="O59" s="192">
        <f t="shared" si="143"/>
        <v>0</v>
      </c>
      <c r="P59" s="207">
        <f t="shared" si="138"/>
        <v>0</v>
      </c>
      <c r="R59" s="114">
        <f t="shared" si="9"/>
        <v>0.31331293619739964</v>
      </c>
      <c r="T59" s="90"/>
      <c r="V59" s="98"/>
      <c r="W59" s="99">
        <v>2062</v>
      </c>
      <c r="X59" s="181">
        <v>0</v>
      </c>
      <c r="Y59" s="182">
        <v>0</v>
      </c>
      <c r="Z59" s="183">
        <v>0</v>
      </c>
      <c r="AA59" s="184">
        <v>0</v>
      </c>
      <c r="AB59" s="182">
        <v>0</v>
      </c>
      <c r="AC59" s="181">
        <v>0</v>
      </c>
      <c r="AD59" s="184">
        <v>90000</v>
      </c>
      <c r="AE59" s="182">
        <v>0</v>
      </c>
      <c r="AF59" s="183">
        <v>0</v>
      </c>
      <c r="AG59" s="185"/>
      <c r="AH59" s="190">
        <f t="shared" si="144"/>
        <v>0</v>
      </c>
      <c r="AI59" s="191">
        <f t="shared" si="145"/>
        <v>0</v>
      </c>
      <c r="AJ59" s="192">
        <f t="shared" si="146"/>
        <v>28198.164257765966</v>
      </c>
      <c r="AK59" s="207">
        <f t="shared" si="139"/>
        <v>28198.164257765966</v>
      </c>
      <c r="AM59" s="114">
        <f t="shared" si="13"/>
        <v>0.31331293619739964</v>
      </c>
      <c r="AO59" s="90"/>
      <c r="AQ59" s="98"/>
      <c r="AR59" s="99">
        <v>2062</v>
      </c>
      <c r="AS59" s="110">
        <v>0</v>
      </c>
      <c r="AT59" s="111">
        <v>0</v>
      </c>
      <c r="AU59" s="112">
        <v>0</v>
      </c>
      <c r="AV59" s="113">
        <v>0</v>
      </c>
      <c r="AW59" s="111">
        <v>0</v>
      </c>
      <c r="AX59" s="110">
        <v>0</v>
      </c>
      <c r="AY59" s="111">
        <v>0</v>
      </c>
      <c r="AZ59" s="111">
        <v>0</v>
      </c>
      <c r="BA59" s="112">
        <v>0</v>
      </c>
      <c r="BB59" s="109"/>
      <c r="BC59" s="190">
        <f t="shared" si="147"/>
        <v>0</v>
      </c>
      <c r="BD59" s="191">
        <f t="shared" si="148"/>
        <v>0</v>
      </c>
      <c r="BE59" s="192">
        <f t="shared" si="149"/>
        <v>0</v>
      </c>
      <c r="BF59" s="207">
        <f t="shared" si="140"/>
        <v>0</v>
      </c>
      <c r="BH59" s="114">
        <f t="shared" si="17"/>
        <v>0.31331293619739964</v>
      </c>
      <c r="BJ59" s="90"/>
    </row>
    <row r="60" spans="1:62" ht="20.100000000000001" customHeight="1" x14ac:dyDescent="0.4">
      <c r="A60" s="98"/>
      <c r="B60" s="104">
        <v>2063</v>
      </c>
      <c r="C60" s="177">
        <v>0</v>
      </c>
      <c r="D60" s="178">
        <v>0</v>
      </c>
      <c r="E60" s="179">
        <v>0</v>
      </c>
      <c r="F60" s="180">
        <v>0</v>
      </c>
      <c r="G60" s="178">
        <v>0</v>
      </c>
      <c r="H60" s="177">
        <v>0</v>
      </c>
      <c r="I60" s="180">
        <v>0</v>
      </c>
      <c r="J60" s="178">
        <v>0</v>
      </c>
      <c r="K60" s="179">
        <v>0</v>
      </c>
      <c r="L60" s="185"/>
      <c r="M60" s="186">
        <f>(C60*R60)+(D60*R60)+(E60*R60)</f>
        <v>0</v>
      </c>
      <c r="N60" s="187">
        <f>(F60*R60)+(G60*R60)+(H60*R60)</f>
        <v>0</v>
      </c>
      <c r="O60" s="188">
        <f>(I60*R60)+(J60*R60)+(K60*R60)</f>
        <v>0</v>
      </c>
      <c r="P60" s="189">
        <f>(M60+N60+O60)</f>
        <v>0</v>
      </c>
      <c r="R60" s="114">
        <f t="shared" si="9"/>
        <v>0.30567115726575578</v>
      </c>
      <c r="T60" s="90"/>
      <c r="V60" s="98"/>
      <c r="W60" s="104">
        <v>2063</v>
      </c>
      <c r="X60" s="177">
        <v>0</v>
      </c>
      <c r="Y60" s="178">
        <v>0</v>
      </c>
      <c r="Z60" s="179">
        <v>0</v>
      </c>
      <c r="AA60" s="180">
        <v>0</v>
      </c>
      <c r="AB60" s="178">
        <v>0</v>
      </c>
      <c r="AC60" s="177">
        <v>0</v>
      </c>
      <c r="AD60" s="180">
        <v>90000</v>
      </c>
      <c r="AE60" s="178">
        <v>0</v>
      </c>
      <c r="AF60" s="179">
        <v>0</v>
      </c>
      <c r="AG60" s="185"/>
      <c r="AH60" s="186">
        <f>(X60*AM60)+(Y60*AM60)+(Z60*AM60)</f>
        <v>0</v>
      </c>
      <c r="AI60" s="187">
        <f>(AA60*AM60)+(AB60*AM60)+(AC60*AM60)</f>
        <v>0</v>
      </c>
      <c r="AJ60" s="188">
        <f>(AD60*AM60)+(AE60*AM60)+(AF60*AM60)</f>
        <v>27510.404153918022</v>
      </c>
      <c r="AK60" s="189">
        <f>(AH60+AI60+AJ60)</f>
        <v>27510.404153918022</v>
      </c>
      <c r="AM60" s="114">
        <f t="shared" si="13"/>
        <v>0.30567115726575578</v>
      </c>
      <c r="AO60" s="90"/>
      <c r="AQ60" s="98"/>
      <c r="AR60" s="104">
        <v>2063</v>
      </c>
      <c r="AS60" s="105">
        <v>-36000</v>
      </c>
      <c r="AT60" s="106">
        <v>0</v>
      </c>
      <c r="AU60" s="107">
        <v>0</v>
      </c>
      <c r="AV60" s="108">
        <v>0</v>
      </c>
      <c r="AW60" s="106">
        <v>0</v>
      </c>
      <c r="AX60" s="105">
        <v>0</v>
      </c>
      <c r="AY60" s="106">
        <v>0</v>
      </c>
      <c r="AZ60" s="106">
        <v>0</v>
      </c>
      <c r="BA60" s="107">
        <v>0</v>
      </c>
      <c r="BB60" s="109"/>
      <c r="BC60" s="186">
        <f>(AS60*BH60)+(AT60*BH60)+(AU60*BH60)</f>
        <v>-11004.161661567208</v>
      </c>
      <c r="BD60" s="187">
        <f>(AV60*BH60)+(AW60*BH60)+(AX60*BH60)</f>
        <v>0</v>
      </c>
      <c r="BE60" s="188">
        <f>(AY60*BH60)+(AZ60*BH60)+(BA60*BH60)</f>
        <v>0</v>
      </c>
      <c r="BF60" s="189">
        <f>(BC60+BD60+BE60)</f>
        <v>-11004.161661567208</v>
      </c>
      <c r="BH60" s="114">
        <f t="shared" si="17"/>
        <v>0.30567115726575578</v>
      </c>
      <c r="BJ60" s="90"/>
    </row>
    <row r="61" spans="1:62" ht="20.100000000000001" customHeight="1" x14ac:dyDescent="0.4">
      <c r="A61" s="98"/>
      <c r="B61" s="99">
        <v>2064</v>
      </c>
      <c r="C61" s="181">
        <v>0</v>
      </c>
      <c r="D61" s="182">
        <v>0</v>
      </c>
      <c r="E61" s="183">
        <v>0</v>
      </c>
      <c r="F61" s="184">
        <v>0</v>
      </c>
      <c r="G61" s="182">
        <v>0</v>
      </c>
      <c r="H61" s="181">
        <v>0</v>
      </c>
      <c r="I61" s="184">
        <v>0</v>
      </c>
      <c r="J61" s="182">
        <v>0</v>
      </c>
      <c r="K61" s="183">
        <v>0</v>
      </c>
      <c r="L61" s="185"/>
      <c r="M61" s="190">
        <f>(C61*R61)+(D61*R61)+(E61*R61)</f>
        <v>0</v>
      </c>
      <c r="N61" s="191">
        <f>(F61*R61)+(G61*R61)+(H61*R61)</f>
        <v>0</v>
      </c>
      <c r="O61" s="192">
        <f>(I61*R61)+(J61*R61)+(K61*R61)</f>
        <v>0</v>
      </c>
      <c r="P61" s="207">
        <f t="shared" ref="P61:P63" si="150">(M61+N61+O61)</f>
        <v>0</v>
      </c>
      <c r="R61" s="114">
        <f t="shared" si="9"/>
        <v>0.29821576318610321</v>
      </c>
      <c r="T61" s="90"/>
      <c r="V61" s="98"/>
      <c r="W61" s="99">
        <v>2064</v>
      </c>
      <c r="X61" s="181">
        <v>0</v>
      </c>
      <c r="Y61" s="182">
        <v>0</v>
      </c>
      <c r="Z61" s="183">
        <v>0</v>
      </c>
      <c r="AA61" s="184">
        <v>0</v>
      </c>
      <c r="AB61" s="182">
        <v>0</v>
      </c>
      <c r="AC61" s="181">
        <v>0</v>
      </c>
      <c r="AD61" s="184">
        <v>90000</v>
      </c>
      <c r="AE61" s="182">
        <v>0</v>
      </c>
      <c r="AF61" s="183">
        <v>0</v>
      </c>
      <c r="AG61" s="185"/>
      <c r="AH61" s="190">
        <f>(X61*AM61)+(Y61*AM61)+(Z61*AM61)</f>
        <v>0</v>
      </c>
      <c r="AI61" s="191">
        <f>(AA61*AM61)+(AB61*AM61)+(AC61*AM61)</f>
        <v>0</v>
      </c>
      <c r="AJ61" s="192">
        <f>(AD61*AM61)+(AE61*AM61)+(AF61*AM61)</f>
        <v>26839.41868674929</v>
      </c>
      <c r="AK61" s="207">
        <f t="shared" ref="AK61:AK63" si="151">(AH61+AI61+AJ61)</f>
        <v>26839.41868674929</v>
      </c>
      <c r="AM61" s="114">
        <f t="shared" si="13"/>
        <v>0.29821576318610321</v>
      </c>
      <c r="AO61" s="90"/>
      <c r="AQ61" s="98"/>
      <c r="AR61" s="99">
        <v>2064</v>
      </c>
      <c r="AS61" s="110">
        <v>0</v>
      </c>
      <c r="AT61" s="111">
        <v>0</v>
      </c>
      <c r="AU61" s="112">
        <v>0</v>
      </c>
      <c r="AV61" s="113">
        <v>0</v>
      </c>
      <c r="AW61" s="111">
        <v>0</v>
      </c>
      <c r="AX61" s="110">
        <v>0</v>
      </c>
      <c r="AY61" s="111">
        <v>0</v>
      </c>
      <c r="AZ61" s="111">
        <v>0</v>
      </c>
      <c r="BA61" s="112">
        <v>0</v>
      </c>
      <c r="BB61" s="109"/>
      <c r="BC61" s="190">
        <f>(AS61*BH61)+(AT61*BH61)+(AU61*BH61)</f>
        <v>0</v>
      </c>
      <c r="BD61" s="191">
        <f>(AV61*BH61)+(AW61*BH61)+(AX61*BH61)</f>
        <v>0</v>
      </c>
      <c r="BE61" s="192">
        <f>(AY61*BH61)+(AZ61*BH61)+(BA61*BH61)</f>
        <v>0</v>
      </c>
      <c r="BF61" s="207">
        <f t="shared" ref="BF61:BF63" si="152">(BC61+BD61+BE61)</f>
        <v>0</v>
      </c>
      <c r="BH61" s="114">
        <f t="shared" si="17"/>
        <v>0.29821576318610321</v>
      </c>
      <c r="BJ61" s="90"/>
    </row>
    <row r="62" spans="1:62" ht="20.100000000000001" customHeight="1" x14ac:dyDescent="0.4">
      <c r="A62" s="98"/>
      <c r="B62" s="104">
        <v>2065</v>
      </c>
      <c r="C62" s="177">
        <v>0</v>
      </c>
      <c r="D62" s="178">
        <v>0</v>
      </c>
      <c r="E62" s="179">
        <v>0</v>
      </c>
      <c r="F62" s="180">
        <v>0</v>
      </c>
      <c r="G62" s="178">
        <v>0</v>
      </c>
      <c r="H62" s="177">
        <v>0</v>
      </c>
      <c r="I62" s="180">
        <v>0</v>
      </c>
      <c r="J62" s="178">
        <v>0</v>
      </c>
      <c r="K62" s="179">
        <v>0</v>
      </c>
      <c r="L62" s="185"/>
      <c r="M62" s="186">
        <f t="shared" ref="M62:M63" si="153">(C62*R62)+(D62*R62)+(E62*R62)</f>
        <v>0</v>
      </c>
      <c r="N62" s="187">
        <f t="shared" ref="N62:N63" si="154">(F62*R62)+(G62*R62)+(H62*R62)</f>
        <v>0</v>
      </c>
      <c r="O62" s="188">
        <f t="shared" ref="O62:O63" si="155">(I62*R62)+(J62*R62)+(K62*R62)</f>
        <v>0</v>
      </c>
      <c r="P62" s="189">
        <f t="shared" si="150"/>
        <v>0</v>
      </c>
      <c r="R62" s="114">
        <f t="shared" si="9"/>
        <v>0.29094220798644216</v>
      </c>
      <c r="T62" s="90"/>
      <c r="V62" s="98"/>
      <c r="W62" s="104">
        <v>2065</v>
      </c>
      <c r="X62" s="177">
        <v>0</v>
      </c>
      <c r="Y62" s="178">
        <v>0</v>
      </c>
      <c r="Z62" s="179">
        <v>0</v>
      </c>
      <c r="AA62" s="180">
        <v>0</v>
      </c>
      <c r="AB62" s="178">
        <v>0</v>
      </c>
      <c r="AC62" s="177">
        <v>0</v>
      </c>
      <c r="AD62" s="180">
        <v>90000</v>
      </c>
      <c r="AE62" s="178">
        <v>0</v>
      </c>
      <c r="AF62" s="179">
        <v>0</v>
      </c>
      <c r="AG62" s="185"/>
      <c r="AH62" s="186">
        <f t="shared" ref="AH62:AH63" si="156">(X62*AM62)+(Y62*AM62)+(Z62*AM62)</f>
        <v>0</v>
      </c>
      <c r="AI62" s="187">
        <f t="shared" ref="AI62:AI63" si="157">(AA62*AM62)+(AB62*AM62)+(AC62*AM62)</f>
        <v>0</v>
      </c>
      <c r="AJ62" s="188">
        <f t="shared" ref="AJ62:AJ63" si="158">(AD62*AM62)+(AE62*AM62)+(AF62*AM62)</f>
        <v>26184.798718779795</v>
      </c>
      <c r="AK62" s="189">
        <f t="shared" si="151"/>
        <v>26184.798718779795</v>
      </c>
      <c r="AM62" s="114">
        <f t="shared" si="13"/>
        <v>0.29094220798644216</v>
      </c>
      <c r="AO62" s="90"/>
      <c r="AQ62" s="98"/>
      <c r="AR62" s="104">
        <v>2065</v>
      </c>
      <c r="AS62" s="105">
        <v>0</v>
      </c>
      <c r="AT62" s="106">
        <v>0</v>
      </c>
      <c r="AU62" s="107">
        <v>0</v>
      </c>
      <c r="AV62" s="108">
        <v>0</v>
      </c>
      <c r="AW62" s="106">
        <v>0</v>
      </c>
      <c r="AX62" s="105">
        <v>0</v>
      </c>
      <c r="AY62" s="106">
        <v>0</v>
      </c>
      <c r="AZ62" s="106">
        <v>0</v>
      </c>
      <c r="BA62" s="107">
        <v>0</v>
      </c>
      <c r="BB62" s="109"/>
      <c r="BC62" s="186">
        <f t="shared" ref="BC62:BC63" si="159">(AS62*BH62)+(AT62*BH62)+(AU62*BH62)</f>
        <v>0</v>
      </c>
      <c r="BD62" s="187">
        <f t="shared" ref="BD62:BD63" si="160">(AV62*BH62)+(AW62*BH62)+(AX62*BH62)</f>
        <v>0</v>
      </c>
      <c r="BE62" s="188">
        <f t="shared" ref="BE62:BE63" si="161">(AY62*BH62)+(AZ62*BH62)+(BA62*BH62)</f>
        <v>0</v>
      </c>
      <c r="BF62" s="189">
        <f t="shared" si="152"/>
        <v>0</v>
      </c>
      <c r="BH62" s="114">
        <f t="shared" si="17"/>
        <v>0.29094220798644216</v>
      </c>
      <c r="BJ62" s="90"/>
    </row>
    <row r="63" spans="1:62" ht="20.100000000000001" customHeight="1" x14ac:dyDescent="0.4">
      <c r="A63" s="98"/>
      <c r="B63" s="99">
        <v>2066</v>
      </c>
      <c r="C63" s="181">
        <v>0</v>
      </c>
      <c r="D63" s="182">
        <v>0</v>
      </c>
      <c r="E63" s="183">
        <v>0</v>
      </c>
      <c r="F63" s="184">
        <v>0</v>
      </c>
      <c r="G63" s="182">
        <v>0</v>
      </c>
      <c r="H63" s="181">
        <v>0</v>
      </c>
      <c r="I63" s="184">
        <v>0</v>
      </c>
      <c r="J63" s="182">
        <v>0</v>
      </c>
      <c r="K63" s="183">
        <v>0</v>
      </c>
      <c r="L63" s="185"/>
      <c r="M63" s="190">
        <f t="shared" si="153"/>
        <v>0</v>
      </c>
      <c r="N63" s="191">
        <f t="shared" si="154"/>
        <v>0</v>
      </c>
      <c r="O63" s="192">
        <f t="shared" si="155"/>
        <v>0</v>
      </c>
      <c r="P63" s="207">
        <f t="shared" si="150"/>
        <v>0</v>
      </c>
      <c r="R63" s="114">
        <f t="shared" si="9"/>
        <v>0.28384605657213874</v>
      </c>
      <c r="T63" s="90"/>
      <c r="V63" s="98"/>
      <c r="W63" s="99">
        <v>2066</v>
      </c>
      <c r="X63" s="181">
        <v>0</v>
      </c>
      <c r="Y63" s="182">
        <v>0</v>
      </c>
      <c r="Z63" s="183">
        <v>0</v>
      </c>
      <c r="AA63" s="184">
        <v>0</v>
      </c>
      <c r="AB63" s="182">
        <v>0</v>
      </c>
      <c r="AC63" s="181">
        <v>0</v>
      </c>
      <c r="AD63" s="184">
        <v>90000</v>
      </c>
      <c r="AE63" s="182">
        <v>0</v>
      </c>
      <c r="AF63" s="183">
        <v>0</v>
      </c>
      <c r="AG63" s="185"/>
      <c r="AH63" s="190">
        <f t="shared" si="156"/>
        <v>0</v>
      </c>
      <c r="AI63" s="191">
        <f t="shared" si="157"/>
        <v>0</v>
      </c>
      <c r="AJ63" s="192">
        <f t="shared" si="158"/>
        <v>25546.145091492486</v>
      </c>
      <c r="AK63" s="207">
        <f t="shared" si="151"/>
        <v>25546.145091492486</v>
      </c>
      <c r="AM63" s="114">
        <f t="shared" si="13"/>
        <v>0.28384605657213874</v>
      </c>
      <c r="AO63" s="90"/>
      <c r="AQ63" s="98"/>
      <c r="AR63" s="99">
        <v>2066</v>
      </c>
      <c r="AS63" s="110">
        <v>0</v>
      </c>
      <c r="AT63" s="111">
        <v>0</v>
      </c>
      <c r="AU63" s="112">
        <v>0</v>
      </c>
      <c r="AV63" s="113">
        <v>0</v>
      </c>
      <c r="AW63" s="111">
        <v>0</v>
      </c>
      <c r="AX63" s="110">
        <v>0</v>
      </c>
      <c r="AY63" s="111">
        <v>0</v>
      </c>
      <c r="AZ63" s="111">
        <v>0</v>
      </c>
      <c r="BA63" s="112">
        <v>0</v>
      </c>
      <c r="BB63" s="109"/>
      <c r="BC63" s="190">
        <f t="shared" si="159"/>
        <v>0</v>
      </c>
      <c r="BD63" s="191">
        <f t="shared" si="160"/>
        <v>0</v>
      </c>
      <c r="BE63" s="192">
        <f t="shared" si="161"/>
        <v>0</v>
      </c>
      <c r="BF63" s="207">
        <f t="shared" si="152"/>
        <v>0</v>
      </c>
      <c r="BH63" s="114">
        <f t="shared" si="17"/>
        <v>0.28384605657213874</v>
      </c>
      <c r="BJ63" s="90"/>
    </row>
    <row r="64" spans="1:62" ht="20.100000000000001" customHeight="1" x14ac:dyDescent="0.4">
      <c r="A64" s="98"/>
      <c r="B64" s="104">
        <v>2067</v>
      </c>
      <c r="C64" s="177">
        <v>0</v>
      </c>
      <c r="D64" s="178">
        <v>0</v>
      </c>
      <c r="E64" s="179">
        <v>0</v>
      </c>
      <c r="F64" s="180">
        <v>0</v>
      </c>
      <c r="G64" s="178">
        <v>0</v>
      </c>
      <c r="H64" s="177">
        <v>0</v>
      </c>
      <c r="I64" s="180">
        <v>0</v>
      </c>
      <c r="J64" s="178">
        <v>0</v>
      </c>
      <c r="K64" s="179">
        <v>0</v>
      </c>
      <c r="L64" s="185"/>
      <c r="M64" s="186">
        <f>(C64*R64)+(D64*R64)+(E64*R64)</f>
        <v>0</v>
      </c>
      <c r="N64" s="187">
        <f>(F64*R64)+(G64*R64)+(H64*R64)</f>
        <v>0</v>
      </c>
      <c r="O64" s="188">
        <f>(I64*R64)+(J64*R64)+(K64*R64)</f>
        <v>0</v>
      </c>
      <c r="P64" s="189">
        <f>(M64+N64+O64)</f>
        <v>0</v>
      </c>
      <c r="R64" s="114">
        <f t="shared" si="9"/>
        <v>0.27692298202159882</v>
      </c>
      <c r="T64" s="90"/>
      <c r="V64" s="98"/>
      <c r="W64" s="104">
        <v>2067</v>
      </c>
      <c r="X64" s="177">
        <v>0</v>
      </c>
      <c r="Y64" s="178">
        <v>0</v>
      </c>
      <c r="Z64" s="179">
        <v>0</v>
      </c>
      <c r="AA64" s="180">
        <v>0</v>
      </c>
      <c r="AB64" s="178">
        <v>0</v>
      </c>
      <c r="AC64" s="177">
        <v>0</v>
      </c>
      <c r="AD64" s="180">
        <v>90000</v>
      </c>
      <c r="AE64" s="178">
        <v>0</v>
      </c>
      <c r="AF64" s="179">
        <v>0</v>
      </c>
      <c r="AG64" s="185"/>
      <c r="AH64" s="186">
        <f>(X64*AM64)+(Y64*AM64)+(Z64*AM64)</f>
        <v>0</v>
      </c>
      <c r="AI64" s="187">
        <f>(AA64*AM64)+(AB64*AM64)+(AC64*AM64)</f>
        <v>0</v>
      </c>
      <c r="AJ64" s="188">
        <f>(AD64*AM64)+(AE64*AM64)+(AF64*AM64)</f>
        <v>24923.068381943893</v>
      </c>
      <c r="AK64" s="189">
        <f>(AH64+AI64+AJ64)</f>
        <v>24923.068381943893</v>
      </c>
      <c r="AM64" s="114">
        <f t="shared" si="13"/>
        <v>0.27692298202159882</v>
      </c>
      <c r="AO64" s="90"/>
      <c r="AQ64" s="98"/>
      <c r="AR64" s="104">
        <v>2067</v>
      </c>
      <c r="AS64" s="105">
        <v>0</v>
      </c>
      <c r="AT64" s="106">
        <v>0</v>
      </c>
      <c r="AU64" s="107">
        <v>0</v>
      </c>
      <c r="AV64" s="108">
        <v>0</v>
      </c>
      <c r="AW64" s="106">
        <v>0</v>
      </c>
      <c r="AX64" s="105">
        <v>0</v>
      </c>
      <c r="AY64" s="106">
        <v>0</v>
      </c>
      <c r="AZ64" s="106">
        <v>0</v>
      </c>
      <c r="BA64" s="107">
        <v>0</v>
      </c>
      <c r="BB64" s="109"/>
      <c r="BC64" s="186">
        <f>(AS64*BH64)+(AT64*BH64)+(AU64*BH64)</f>
        <v>0</v>
      </c>
      <c r="BD64" s="187">
        <f>(AV64*BH64)+(AW64*BH64)+(AX64*BH64)</f>
        <v>0</v>
      </c>
      <c r="BE64" s="188">
        <f>(AY64*BH64)+(AZ64*BH64)+(BA64*BH64)</f>
        <v>0</v>
      </c>
      <c r="BF64" s="189">
        <f>(BC64+BD64+BE64)</f>
        <v>0</v>
      </c>
      <c r="BH64" s="114">
        <f t="shared" si="17"/>
        <v>0.27692298202159882</v>
      </c>
      <c r="BJ64" s="90"/>
    </row>
    <row r="65" spans="1:62" ht="20.100000000000001" customHeight="1" x14ac:dyDescent="0.4">
      <c r="A65" s="98"/>
      <c r="B65" s="99">
        <v>2068</v>
      </c>
      <c r="C65" s="181">
        <v>0</v>
      </c>
      <c r="D65" s="182">
        <v>0</v>
      </c>
      <c r="E65" s="183">
        <v>0</v>
      </c>
      <c r="F65" s="184">
        <v>0</v>
      </c>
      <c r="G65" s="182">
        <v>0</v>
      </c>
      <c r="H65" s="181">
        <v>0</v>
      </c>
      <c r="I65" s="184">
        <v>0</v>
      </c>
      <c r="J65" s="182">
        <v>0</v>
      </c>
      <c r="K65" s="183">
        <v>0</v>
      </c>
      <c r="L65" s="185"/>
      <c r="M65" s="190">
        <f>(C65*R65)+(D65*R65)+(E65*R65)</f>
        <v>0</v>
      </c>
      <c r="N65" s="191">
        <f>(F65*R65)+(G65*R65)+(H65*R65)</f>
        <v>0</v>
      </c>
      <c r="O65" s="192">
        <f>(I65*R65)+(J65*R65)+(K65*R65)</f>
        <v>0</v>
      </c>
      <c r="P65" s="207">
        <f t="shared" ref="P65:P67" si="162">(M65+N65+O65)</f>
        <v>0</v>
      </c>
      <c r="R65" s="114">
        <f t="shared" si="9"/>
        <v>0.27016876294790132</v>
      </c>
      <c r="T65" s="90"/>
      <c r="V65" s="98"/>
      <c r="W65" s="99">
        <v>2068</v>
      </c>
      <c r="X65" s="181">
        <v>0</v>
      </c>
      <c r="Y65" s="182">
        <v>0</v>
      </c>
      <c r="Z65" s="183">
        <v>0</v>
      </c>
      <c r="AA65" s="184">
        <v>0</v>
      </c>
      <c r="AB65" s="182">
        <v>0</v>
      </c>
      <c r="AC65" s="181">
        <v>0</v>
      </c>
      <c r="AD65" s="184">
        <v>90000</v>
      </c>
      <c r="AE65" s="182">
        <v>0</v>
      </c>
      <c r="AF65" s="183">
        <v>0</v>
      </c>
      <c r="AG65" s="185"/>
      <c r="AH65" s="190">
        <f>(X65*AM65)+(Y65*AM65)+(Z65*AM65)</f>
        <v>0</v>
      </c>
      <c r="AI65" s="191">
        <f>(AA65*AM65)+(AB65*AM65)+(AC65*AM65)</f>
        <v>0</v>
      </c>
      <c r="AJ65" s="192">
        <f>(AD65*AM65)+(AE65*AM65)+(AF65*AM65)</f>
        <v>24315.188665311118</v>
      </c>
      <c r="AK65" s="207">
        <f t="shared" ref="AK65:AK67" si="163">(AH65+AI65+AJ65)</f>
        <v>24315.188665311118</v>
      </c>
      <c r="AM65" s="114">
        <f t="shared" si="13"/>
        <v>0.27016876294790132</v>
      </c>
      <c r="AO65" s="90"/>
      <c r="AQ65" s="98"/>
      <c r="AR65" s="99">
        <v>2068</v>
      </c>
      <c r="AS65" s="110">
        <v>0</v>
      </c>
      <c r="AT65" s="111">
        <v>0</v>
      </c>
      <c r="AU65" s="112">
        <v>0</v>
      </c>
      <c r="AV65" s="113">
        <v>0</v>
      </c>
      <c r="AW65" s="111">
        <v>0</v>
      </c>
      <c r="AX65" s="110">
        <v>0</v>
      </c>
      <c r="AY65" s="111">
        <v>0</v>
      </c>
      <c r="AZ65" s="111">
        <v>0</v>
      </c>
      <c r="BA65" s="112">
        <v>0</v>
      </c>
      <c r="BB65" s="109"/>
      <c r="BC65" s="190">
        <f>(AS65*BH65)+(AT65*BH65)+(AU65*BH65)</f>
        <v>0</v>
      </c>
      <c r="BD65" s="191">
        <f>(AV65*BH65)+(AW65*BH65)+(AX65*BH65)</f>
        <v>0</v>
      </c>
      <c r="BE65" s="192">
        <f>(AY65*BH65)+(AZ65*BH65)+(BA65*BH65)</f>
        <v>0</v>
      </c>
      <c r="BF65" s="207">
        <f t="shared" ref="BF65:BF67" si="164">(BC65+BD65+BE65)</f>
        <v>0</v>
      </c>
      <c r="BH65" s="114">
        <f t="shared" si="17"/>
        <v>0.27016876294790132</v>
      </c>
      <c r="BJ65" s="90"/>
    </row>
    <row r="66" spans="1:62" ht="20.100000000000001" customHeight="1" x14ac:dyDescent="0.4">
      <c r="A66" s="98"/>
      <c r="B66" s="104">
        <v>2069</v>
      </c>
      <c r="C66" s="177">
        <v>0</v>
      </c>
      <c r="D66" s="178">
        <v>0</v>
      </c>
      <c r="E66" s="179">
        <v>0</v>
      </c>
      <c r="F66" s="180">
        <v>0</v>
      </c>
      <c r="G66" s="178">
        <v>0</v>
      </c>
      <c r="H66" s="177">
        <v>0</v>
      </c>
      <c r="I66" s="180">
        <v>0</v>
      </c>
      <c r="J66" s="178">
        <v>0</v>
      </c>
      <c r="K66" s="179">
        <v>0</v>
      </c>
      <c r="L66" s="185"/>
      <c r="M66" s="186">
        <f t="shared" ref="M66:M67" si="165">(C66*R66)+(D66*R66)+(E66*R66)</f>
        <v>0</v>
      </c>
      <c r="N66" s="187">
        <f t="shared" ref="N66:N67" si="166">(F66*R66)+(G66*R66)+(H66*R66)</f>
        <v>0</v>
      </c>
      <c r="O66" s="188">
        <f t="shared" ref="O66:O67" si="167">(I66*R66)+(J66*R66)+(K66*R66)</f>
        <v>0</v>
      </c>
      <c r="P66" s="189">
        <f t="shared" si="162"/>
        <v>0</v>
      </c>
      <c r="R66" s="114">
        <f t="shared" si="9"/>
        <v>0.26357928092478178</v>
      </c>
      <c r="T66" s="90"/>
      <c r="V66" s="98"/>
      <c r="W66" s="104">
        <v>2069</v>
      </c>
      <c r="X66" s="177">
        <v>0</v>
      </c>
      <c r="Y66" s="178">
        <v>0</v>
      </c>
      <c r="Z66" s="179">
        <v>0</v>
      </c>
      <c r="AA66" s="180">
        <v>0</v>
      </c>
      <c r="AB66" s="178">
        <v>0</v>
      </c>
      <c r="AC66" s="177">
        <v>0</v>
      </c>
      <c r="AD66" s="180">
        <v>90000</v>
      </c>
      <c r="AE66" s="178">
        <v>0</v>
      </c>
      <c r="AF66" s="179">
        <v>0</v>
      </c>
      <c r="AG66" s="185"/>
      <c r="AH66" s="186">
        <f t="shared" ref="AH66:AH67" si="168">(X66*AM66)+(Y66*AM66)+(Z66*AM66)</f>
        <v>0</v>
      </c>
      <c r="AI66" s="187">
        <f t="shared" ref="AI66:AI67" si="169">(AA66*AM66)+(AB66*AM66)+(AC66*AM66)</f>
        <v>0</v>
      </c>
      <c r="AJ66" s="188">
        <f t="shared" ref="AJ66:AJ67" si="170">(AD66*AM66)+(AE66*AM66)+(AF66*AM66)</f>
        <v>23722.13528323036</v>
      </c>
      <c r="AK66" s="189">
        <f t="shared" si="163"/>
        <v>23722.13528323036</v>
      </c>
      <c r="AM66" s="114">
        <f t="shared" si="13"/>
        <v>0.26357928092478178</v>
      </c>
      <c r="AO66" s="90"/>
      <c r="AQ66" s="98"/>
      <c r="AR66" s="104">
        <v>2069</v>
      </c>
      <c r="AS66" s="105">
        <v>0</v>
      </c>
      <c r="AT66" s="106">
        <v>0</v>
      </c>
      <c r="AU66" s="107">
        <v>0</v>
      </c>
      <c r="AV66" s="108">
        <v>0</v>
      </c>
      <c r="AW66" s="106">
        <v>0</v>
      </c>
      <c r="AX66" s="105">
        <v>0</v>
      </c>
      <c r="AY66" s="106">
        <v>0</v>
      </c>
      <c r="AZ66" s="106">
        <v>0</v>
      </c>
      <c r="BA66" s="107">
        <v>0</v>
      </c>
      <c r="BB66" s="109"/>
      <c r="BC66" s="186">
        <f t="shared" ref="BC66:BC67" si="171">(AS66*BH66)+(AT66*BH66)+(AU66*BH66)</f>
        <v>0</v>
      </c>
      <c r="BD66" s="187">
        <f t="shared" ref="BD66:BD67" si="172">(AV66*BH66)+(AW66*BH66)+(AX66*BH66)</f>
        <v>0</v>
      </c>
      <c r="BE66" s="188">
        <f t="shared" ref="BE66:BE67" si="173">(AY66*BH66)+(AZ66*BH66)+(BA66*BH66)</f>
        <v>0</v>
      </c>
      <c r="BF66" s="189">
        <f t="shared" si="164"/>
        <v>0</v>
      </c>
      <c r="BH66" s="114">
        <f t="shared" si="17"/>
        <v>0.26357928092478178</v>
      </c>
      <c r="BJ66" s="90"/>
    </row>
    <row r="67" spans="1:62" ht="20.100000000000001" customHeight="1" x14ac:dyDescent="0.4">
      <c r="A67" s="98"/>
      <c r="B67" s="99">
        <v>2070</v>
      </c>
      <c r="C67" s="181">
        <v>0</v>
      </c>
      <c r="D67" s="182">
        <v>0</v>
      </c>
      <c r="E67" s="183">
        <v>0</v>
      </c>
      <c r="F67" s="184">
        <v>0</v>
      </c>
      <c r="G67" s="182">
        <v>0</v>
      </c>
      <c r="H67" s="181">
        <v>0</v>
      </c>
      <c r="I67" s="184">
        <v>0</v>
      </c>
      <c r="J67" s="182">
        <v>0</v>
      </c>
      <c r="K67" s="183">
        <v>0</v>
      </c>
      <c r="L67" s="185"/>
      <c r="M67" s="190">
        <f t="shared" si="165"/>
        <v>0</v>
      </c>
      <c r="N67" s="191">
        <f t="shared" si="166"/>
        <v>0</v>
      </c>
      <c r="O67" s="192">
        <f t="shared" si="167"/>
        <v>0</v>
      </c>
      <c r="P67" s="207">
        <f t="shared" si="162"/>
        <v>0</v>
      </c>
      <c r="R67" s="114">
        <f t="shared" si="9"/>
        <v>0.2571505179753969</v>
      </c>
      <c r="T67" s="90"/>
      <c r="V67" s="98"/>
      <c r="W67" s="99">
        <v>2070</v>
      </c>
      <c r="X67" s="181">
        <v>0</v>
      </c>
      <c r="Y67" s="182">
        <v>0</v>
      </c>
      <c r="Z67" s="183">
        <v>0</v>
      </c>
      <c r="AA67" s="184">
        <v>0</v>
      </c>
      <c r="AB67" s="182">
        <v>0</v>
      </c>
      <c r="AC67" s="181">
        <v>0</v>
      </c>
      <c r="AD67" s="184">
        <v>90000</v>
      </c>
      <c r="AE67" s="182">
        <v>0</v>
      </c>
      <c r="AF67" s="183">
        <v>0</v>
      </c>
      <c r="AG67" s="185"/>
      <c r="AH67" s="190">
        <f t="shared" si="168"/>
        <v>0</v>
      </c>
      <c r="AI67" s="191">
        <f t="shared" si="169"/>
        <v>0</v>
      </c>
      <c r="AJ67" s="192">
        <f t="shared" si="170"/>
        <v>23143.54661778572</v>
      </c>
      <c r="AK67" s="207">
        <f t="shared" si="163"/>
        <v>23143.54661778572</v>
      </c>
      <c r="AM67" s="114">
        <f t="shared" si="13"/>
        <v>0.2571505179753969</v>
      </c>
      <c r="AO67" s="90"/>
      <c r="AQ67" s="98"/>
      <c r="AR67" s="99">
        <v>2070</v>
      </c>
      <c r="AS67" s="110">
        <v>0</v>
      </c>
      <c r="AT67" s="111">
        <v>0</v>
      </c>
      <c r="AU67" s="112">
        <v>0</v>
      </c>
      <c r="AV67" s="113">
        <v>0</v>
      </c>
      <c r="AW67" s="111">
        <v>0</v>
      </c>
      <c r="AX67" s="110">
        <v>0</v>
      </c>
      <c r="AY67" s="111">
        <v>0</v>
      </c>
      <c r="AZ67" s="111">
        <v>0</v>
      </c>
      <c r="BA67" s="112">
        <v>0</v>
      </c>
      <c r="BB67" s="109"/>
      <c r="BC67" s="190">
        <f t="shared" si="171"/>
        <v>0</v>
      </c>
      <c r="BD67" s="191">
        <f t="shared" si="172"/>
        <v>0</v>
      </c>
      <c r="BE67" s="192">
        <f t="shared" si="173"/>
        <v>0</v>
      </c>
      <c r="BF67" s="207">
        <f t="shared" si="164"/>
        <v>0</v>
      </c>
      <c r="BH67" s="114">
        <f t="shared" si="17"/>
        <v>0.2571505179753969</v>
      </c>
      <c r="BJ67" s="90"/>
    </row>
    <row r="68" spans="1:62" ht="20.100000000000001" customHeight="1" x14ac:dyDescent="0.4">
      <c r="A68" s="98"/>
      <c r="B68" s="104">
        <v>2071</v>
      </c>
      <c r="C68" s="177">
        <v>0</v>
      </c>
      <c r="D68" s="178">
        <v>0</v>
      </c>
      <c r="E68" s="179">
        <v>0</v>
      </c>
      <c r="F68" s="180">
        <v>0</v>
      </c>
      <c r="G68" s="178">
        <v>0</v>
      </c>
      <c r="H68" s="177">
        <v>0</v>
      </c>
      <c r="I68" s="180">
        <v>0</v>
      </c>
      <c r="J68" s="178">
        <v>0</v>
      </c>
      <c r="K68" s="179">
        <v>0</v>
      </c>
      <c r="L68" s="185"/>
      <c r="M68" s="186">
        <f>(C68*R68)+(D68*R68)+(E68*R68)</f>
        <v>0</v>
      </c>
      <c r="N68" s="187">
        <f>(F68*R68)+(G68*R68)+(H68*R68)</f>
        <v>0</v>
      </c>
      <c r="O68" s="188">
        <f>(I68*R68)+(J68*R68)+(K68*R68)</f>
        <v>0</v>
      </c>
      <c r="P68" s="189">
        <f>(M68+N68+O68)</f>
        <v>0</v>
      </c>
      <c r="R68" s="114">
        <f t="shared" si="9"/>
        <v>0.25087855412233845</v>
      </c>
      <c r="T68" s="90"/>
      <c r="V68" s="98"/>
      <c r="W68" s="104">
        <v>2071</v>
      </c>
      <c r="X68" s="177">
        <v>0</v>
      </c>
      <c r="Y68" s="178">
        <v>0</v>
      </c>
      <c r="Z68" s="179">
        <v>0</v>
      </c>
      <c r="AA68" s="180">
        <v>0</v>
      </c>
      <c r="AB68" s="178">
        <v>0</v>
      </c>
      <c r="AC68" s="177">
        <v>0</v>
      </c>
      <c r="AD68" s="180">
        <v>90000</v>
      </c>
      <c r="AE68" s="178">
        <v>0</v>
      </c>
      <c r="AF68" s="179">
        <v>0</v>
      </c>
      <c r="AG68" s="185"/>
      <c r="AH68" s="186">
        <f>(X68*AM68)+(Y68*AM68)+(Z68*AM68)</f>
        <v>0</v>
      </c>
      <c r="AI68" s="187">
        <f>(AA68*AM68)+(AB68*AM68)+(AC68*AM68)</f>
        <v>0</v>
      </c>
      <c r="AJ68" s="188">
        <f>(AD68*AM68)+(AE68*AM68)+(AF68*AM68)</f>
        <v>22579.069871010459</v>
      </c>
      <c r="AK68" s="189">
        <f>(AH68+AI68+AJ68)</f>
        <v>22579.069871010459</v>
      </c>
      <c r="AM68" s="114">
        <f t="shared" si="13"/>
        <v>0.25087855412233845</v>
      </c>
      <c r="AO68" s="90"/>
      <c r="AQ68" s="98"/>
      <c r="AR68" s="104">
        <v>2071</v>
      </c>
      <c r="AS68" s="105">
        <v>0</v>
      </c>
      <c r="AT68" s="106">
        <v>0</v>
      </c>
      <c r="AU68" s="107">
        <v>0</v>
      </c>
      <c r="AV68" s="108">
        <v>0</v>
      </c>
      <c r="AW68" s="106">
        <v>0</v>
      </c>
      <c r="AX68" s="105">
        <v>0</v>
      </c>
      <c r="AY68" s="106">
        <v>0</v>
      </c>
      <c r="AZ68" s="106">
        <v>0</v>
      </c>
      <c r="BA68" s="107">
        <v>0</v>
      </c>
      <c r="BB68" s="109"/>
      <c r="BC68" s="186">
        <f>(AS68*BH68)+(AT68*BH68)+(AU68*BH68)</f>
        <v>0</v>
      </c>
      <c r="BD68" s="187">
        <f>(AV68*BH68)+(AW68*BH68)+(AX68*BH68)</f>
        <v>0</v>
      </c>
      <c r="BE68" s="188">
        <f>(AY68*BH68)+(AZ68*BH68)+(BA68*BH68)</f>
        <v>0</v>
      </c>
      <c r="BF68" s="189">
        <f>(BC68+BD68+BE68)</f>
        <v>0</v>
      </c>
      <c r="BH68" s="114">
        <f t="shared" si="17"/>
        <v>0.25087855412233845</v>
      </c>
      <c r="BJ68" s="90"/>
    </row>
    <row r="69" spans="1:62" ht="20.100000000000001" customHeight="1" x14ac:dyDescent="0.4">
      <c r="A69" s="98"/>
      <c r="B69" s="99">
        <v>2072</v>
      </c>
      <c r="C69" s="181">
        <v>0</v>
      </c>
      <c r="D69" s="182">
        <v>0</v>
      </c>
      <c r="E69" s="183">
        <v>0</v>
      </c>
      <c r="F69" s="184">
        <v>0</v>
      </c>
      <c r="G69" s="182">
        <v>0</v>
      </c>
      <c r="H69" s="181">
        <v>0</v>
      </c>
      <c r="I69" s="184">
        <v>0</v>
      </c>
      <c r="J69" s="182">
        <v>0</v>
      </c>
      <c r="K69" s="183">
        <v>0</v>
      </c>
      <c r="L69" s="185"/>
      <c r="M69" s="190">
        <f>(C69*R69)+(D69*R69)+(E69*R69)</f>
        <v>0</v>
      </c>
      <c r="N69" s="191">
        <f>(F69*R69)+(G69*R69)+(H69*R69)</f>
        <v>0</v>
      </c>
      <c r="O69" s="192">
        <f>(I69*R69)+(J69*R69)+(K69*R69)</f>
        <v>0</v>
      </c>
      <c r="P69" s="207">
        <f t="shared" ref="P69:P71" si="174">(M69+N69+O69)</f>
        <v>0</v>
      </c>
      <c r="R69" s="114">
        <f t="shared" si="9"/>
        <v>0.24475956499740339</v>
      </c>
      <c r="T69" s="90"/>
      <c r="V69" s="98"/>
      <c r="W69" s="99">
        <v>2072</v>
      </c>
      <c r="X69" s="181">
        <v>0</v>
      </c>
      <c r="Y69" s="182">
        <v>0</v>
      </c>
      <c r="Z69" s="183">
        <v>0</v>
      </c>
      <c r="AA69" s="184">
        <v>0</v>
      </c>
      <c r="AB69" s="182">
        <v>0</v>
      </c>
      <c r="AC69" s="181">
        <v>0</v>
      </c>
      <c r="AD69" s="184">
        <v>90000</v>
      </c>
      <c r="AE69" s="182">
        <v>0</v>
      </c>
      <c r="AF69" s="183">
        <v>0</v>
      </c>
      <c r="AG69" s="185"/>
      <c r="AH69" s="190">
        <f>(X69*AM69)+(Y69*AM69)+(Z69*AM69)</f>
        <v>0</v>
      </c>
      <c r="AI69" s="191">
        <f>(AA69*AM69)+(AB69*AM69)+(AC69*AM69)</f>
        <v>0</v>
      </c>
      <c r="AJ69" s="192">
        <f>(AD69*AM69)+(AE69*AM69)+(AF69*AM69)</f>
        <v>22028.360849766304</v>
      </c>
      <c r="AK69" s="207">
        <f t="shared" ref="AK69:AK71" si="175">(AH69+AI69+AJ69)</f>
        <v>22028.360849766304</v>
      </c>
      <c r="AM69" s="114">
        <f t="shared" si="13"/>
        <v>0.24475956499740339</v>
      </c>
      <c r="AO69" s="90"/>
      <c r="AQ69" s="98"/>
      <c r="AR69" s="99">
        <v>2072</v>
      </c>
      <c r="AS69" s="110">
        <v>0</v>
      </c>
      <c r="AT69" s="111">
        <v>0</v>
      </c>
      <c r="AU69" s="112">
        <v>0</v>
      </c>
      <c r="AV69" s="113">
        <v>0</v>
      </c>
      <c r="AW69" s="111">
        <v>0</v>
      </c>
      <c r="AX69" s="110">
        <v>0</v>
      </c>
      <c r="AY69" s="111">
        <v>0</v>
      </c>
      <c r="AZ69" s="111">
        <v>0</v>
      </c>
      <c r="BA69" s="112">
        <v>0</v>
      </c>
      <c r="BB69" s="109"/>
      <c r="BC69" s="190">
        <f>(AS69*BH69)+(AT69*BH69)+(AU69*BH69)</f>
        <v>0</v>
      </c>
      <c r="BD69" s="191">
        <f>(AV69*BH69)+(AW69*BH69)+(AX69*BH69)</f>
        <v>0</v>
      </c>
      <c r="BE69" s="192">
        <f>(AY69*BH69)+(AZ69*BH69)+(BA69*BH69)</f>
        <v>0</v>
      </c>
      <c r="BF69" s="207">
        <f t="shared" ref="BF69:BF71" si="176">(BC69+BD69+BE69)</f>
        <v>0</v>
      </c>
      <c r="BH69" s="114">
        <f t="shared" si="17"/>
        <v>0.24475956499740339</v>
      </c>
      <c r="BJ69" s="90"/>
    </row>
    <row r="70" spans="1:62" ht="20.100000000000001" customHeight="1" x14ac:dyDescent="0.4">
      <c r="A70" s="98"/>
      <c r="B70" s="104">
        <v>2073</v>
      </c>
      <c r="C70" s="177">
        <v>0</v>
      </c>
      <c r="D70" s="178">
        <v>0</v>
      </c>
      <c r="E70" s="179">
        <v>0</v>
      </c>
      <c r="F70" s="180">
        <v>0</v>
      </c>
      <c r="G70" s="178">
        <v>0</v>
      </c>
      <c r="H70" s="177">
        <v>0</v>
      </c>
      <c r="I70" s="180">
        <v>0</v>
      </c>
      <c r="J70" s="178">
        <v>0</v>
      </c>
      <c r="K70" s="179">
        <v>0</v>
      </c>
      <c r="L70" s="185"/>
      <c r="M70" s="186">
        <f t="shared" ref="M70:M71" si="177">(C70*R70)+(D70*R70)+(E70*R70)</f>
        <v>0</v>
      </c>
      <c r="N70" s="187">
        <f t="shared" ref="N70:N71" si="178">(F70*R70)+(G70*R70)+(H70*R70)</f>
        <v>0</v>
      </c>
      <c r="O70" s="188">
        <f t="shared" ref="O70:O71" si="179">(I70*R70)+(J70*R70)+(K70*R70)</f>
        <v>0</v>
      </c>
      <c r="P70" s="189">
        <f t="shared" si="174"/>
        <v>0</v>
      </c>
      <c r="R70" s="114">
        <f t="shared" si="9"/>
        <v>0.23878981950966188</v>
      </c>
      <c r="T70" s="90"/>
      <c r="V70" s="98"/>
      <c r="W70" s="104">
        <v>2073</v>
      </c>
      <c r="X70" s="177">
        <v>0</v>
      </c>
      <c r="Y70" s="178">
        <v>0</v>
      </c>
      <c r="Z70" s="179">
        <v>0</v>
      </c>
      <c r="AA70" s="180">
        <v>0</v>
      </c>
      <c r="AB70" s="178">
        <v>0</v>
      </c>
      <c r="AC70" s="177">
        <v>0</v>
      </c>
      <c r="AD70" s="180">
        <v>90000</v>
      </c>
      <c r="AE70" s="178">
        <v>0</v>
      </c>
      <c r="AF70" s="179">
        <v>0</v>
      </c>
      <c r="AG70" s="185"/>
      <c r="AH70" s="186">
        <f t="shared" ref="AH70:AH71" si="180">(X70*AM70)+(Y70*AM70)+(Z70*AM70)</f>
        <v>0</v>
      </c>
      <c r="AI70" s="187">
        <f t="shared" ref="AI70:AI71" si="181">(AA70*AM70)+(AB70*AM70)+(AC70*AM70)</f>
        <v>0</v>
      </c>
      <c r="AJ70" s="188">
        <f t="shared" ref="AJ70:AJ71" si="182">(AD70*AM70)+(AE70*AM70)+(AF70*AM70)</f>
        <v>21491.083755869571</v>
      </c>
      <c r="AK70" s="189">
        <f t="shared" si="175"/>
        <v>21491.083755869571</v>
      </c>
      <c r="AM70" s="114">
        <f t="shared" si="13"/>
        <v>0.23878981950966188</v>
      </c>
      <c r="AO70" s="90"/>
      <c r="AQ70" s="98"/>
      <c r="AR70" s="104">
        <v>2073</v>
      </c>
      <c r="AS70" s="105">
        <v>0</v>
      </c>
      <c r="AT70" s="106">
        <v>0</v>
      </c>
      <c r="AU70" s="107">
        <v>0</v>
      </c>
      <c r="AV70" s="108">
        <v>0</v>
      </c>
      <c r="AW70" s="106">
        <v>0</v>
      </c>
      <c r="AX70" s="105">
        <v>0</v>
      </c>
      <c r="AY70" s="106">
        <v>0</v>
      </c>
      <c r="AZ70" s="106">
        <v>0</v>
      </c>
      <c r="BA70" s="107">
        <v>0</v>
      </c>
      <c r="BB70" s="109"/>
      <c r="BC70" s="186">
        <f t="shared" ref="BC70:BC71" si="183">(AS70*BH70)+(AT70*BH70)+(AU70*BH70)</f>
        <v>0</v>
      </c>
      <c r="BD70" s="187">
        <f t="shared" ref="BD70:BD71" si="184">(AV70*BH70)+(AW70*BH70)+(AX70*BH70)</f>
        <v>0</v>
      </c>
      <c r="BE70" s="188">
        <f t="shared" ref="BE70:BE71" si="185">(AY70*BH70)+(AZ70*BH70)+(BA70*BH70)</f>
        <v>0</v>
      </c>
      <c r="BF70" s="189">
        <f t="shared" si="176"/>
        <v>0</v>
      </c>
      <c r="BH70" s="114">
        <f t="shared" si="17"/>
        <v>0.23878981950966188</v>
      </c>
      <c r="BJ70" s="90"/>
    </row>
    <row r="71" spans="1:62" ht="20.100000000000001" customHeight="1" x14ac:dyDescent="0.4">
      <c r="A71" s="98"/>
      <c r="B71" s="99">
        <v>2074</v>
      </c>
      <c r="C71" s="181">
        <v>0</v>
      </c>
      <c r="D71" s="182">
        <v>0</v>
      </c>
      <c r="E71" s="183">
        <v>0</v>
      </c>
      <c r="F71" s="184">
        <v>0</v>
      </c>
      <c r="G71" s="182">
        <v>0</v>
      </c>
      <c r="H71" s="181">
        <v>0</v>
      </c>
      <c r="I71" s="184">
        <v>0</v>
      </c>
      <c r="J71" s="182">
        <v>0</v>
      </c>
      <c r="K71" s="183">
        <v>0</v>
      </c>
      <c r="L71" s="185"/>
      <c r="M71" s="190">
        <f t="shared" si="177"/>
        <v>0</v>
      </c>
      <c r="N71" s="191">
        <f t="shared" si="178"/>
        <v>0</v>
      </c>
      <c r="O71" s="192">
        <f t="shared" si="179"/>
        <v>0</v>
      </c>
      <c r="P71" s="207">
        <f t="shared" si="174"/>
        <v>0</v>
      </c>
      <c r="R71" s="114">
        <f t="shared" si="9"/>
        <v>0.23296567757040185</v>
      </c>
      <c r="T71" s="90"/>
      <c r="V71" s="98"/>
      <c r="W71" s="99">
        <v>2074</v>
      </c>
      <c r="X71" s="181">
        <v>0</v>
      </c>
      <c r="Y71" s="182">
        <v>0</v>
      </c>
      <c r="Z71" s="183">
        <v>0</v>
      </c>
      <c r="AA71" s="184">
        <v>0</v>
      </c>
      <c r="AB71" s="182">
        <v>0</v>
      </c>
      <c r="AC71" s="181">
        <v>0</v>
      </c>
      <c r="AD71" s="184">
        <v>90000</v>
      </c>
      <c r="AE71" s="182">
        <v>0</v>
      </c>
      <c r="AF71" s="183">
        <v>0</v>
      </c>
      <c r="AG71" s="185"/>
      <c r="AH71" s="190">
        <f t="shared" si="180"/>
        <v>0</v>
      </c>
      <c r="AI71" s="191">
        <f t="shared" si="181"/>
        <v>0</v>
      </c>
      <c r="AJ71" s="192">
        <f t="shared" si="182"/>
        <v>20966.910981336165</v>
      </c>
      <c r="AK71" s="207">
        <f t="shared" si="175"/>
        <v>20966.910981336165</v>
      </c>
      <c r="AM71" s="114">
        <f t="shared" si="13"/>
        <v>0.23296567757040185</v>
      </c>
      <c r="AO71" s="90"/>
      <c r="AQ71" s="98"/>
      <c r="AR71" s="99">
        <v>2074</v>
      </c>
      <c r="AS71" s="110">
        <v>0</v>
      </c>
      <c r="AT71" s="111">
        <v>0</v>
      </c>
      <c r="AU71" s="112">
        <v>0</v>
      </c>
      <c r="AV71" s="113">
        <v>0</v>
      </c>
      <c r="AW71" s="111">
        <v>0</v>
      </c>
      <c r="AX71" s="110">
        <v>0</v>
      </c>
      <c r="AY71" s="111">
        <v>0</v>
      </c>
      <c r="AZ71" s="111">
        <v>0</v>
      </c>
      <c r="BA71" s="112">
        <v>0</v>
      </c>
      <c r="BB71" s="109"/>
      <c r="BC71" s="190">
        <f t="shared" si="183"/>
        <v>0</v>
      </c>
      <c r="BD71" s="191">
        <f t="shared" si="184"/>
        <v>0</v>
      </c>
      <c r="BE71" s="192">
        <f t="shared" si="185"/>
        <v>0</v>
      </c>
      <c r="BF71" s="207">
        <f t="shared" si="176"/>
        <v>0</v>
      </c>
      <c r="BH71" s="114">
        <f t="shared" si="17"/>
        <v>0.23296567757040185</v>
      </c>
      <c r="BJ71" s="90"/>
    </row>
    <row r="72" spans="1:62" ht="20.100000000000001" customHeight="1" x14ac:dyDescent="0.4">
      <c r="A72" s="98"/>
      <c r="B72" s="104">
        <v>2075</v>
      </c>
      <c r="C72" s="177">
        <v>0</v>
      </c>
      <c r="D72" s="178">
        <v>0</v>
      </c>
      <c r="E72" s="179">
        <v>0</v>
      </c>
      <c r="F72" s="180">
        <v>0</v>
      </c>
      <c r="G72" s="178">
        <v>0</v>
      </c>
      <c r="H72" s="177">
        <v>0</v>
      </c>
      <c r="I72" s="180">
        <v>0</v>
      </c>
      <c r="J72" s="178">
        <v>0</v>
      </c>
      <c r="K72" s="179">
        <v>0</v>
      </c>
      <c r="L72" s="185"/>
      <c r="M72" s="186">
        <f>(C72*R72)+(D72*R72)+(E72*R72)</f>
        <v>0</v>
      </c>
      <c r="N72" s="187">
        <f>(F72*R72)+(G72*R72)+(H72*R72)</f>
        <v>0</v>
      </c>
      <c r="O72" s="188">
        <f>(I72*R72)+(J72*R72)+(K72*R72)</f>
        <v>0</v>
      </c>
      <c r="P72" s="189">
        <f>(M72+N72+O72)</f>
        <v>0</v>
      </c>
      <c r="R72" s="114">
        <f t="shared" si="9"/>
        <v>0.22728358787356279</v>
      </c>
      <c r="T72" s="90"/>
      <c r="V72" s="98"/>
      <c r="W72" s="104">
        <v>2075</v>
      </c>
      <c r="X72" s="177">
        <v>0</v>
      </c>
      <c r="Y72" s="178">
        <v>0</v>
      </c>
      <c r="Z72" s="179">
        <v>0</v>
      </c>
      <c r="AA72" s="180">
        <v>0</v>
      </c>
      <c r="AB72" s="178">
        <v>0</v>
      </c>
      <c r="AC72" s="177">
        <v>0</v>
      </c>
      <c r="AD72" s="180">
        <v>90000</v>
      </c>
      <c r="AE72" s="178">
        <v>0</v>
      </c>
      <c r="AF72" s="179">
        <v>0</v>
      </c>
      <c r="AG72" s="185"/>
      <c r="AH72" s="186">
        <f>(X72*AM72)+(Y72*AM72)+(Z72*AM72)</f>
        <v>0</v>
      </c>
      <c r="AI72" s="187">
        <f>(AA72*AM72)+(AB72*AM72)+(AC72*AM72)</f>
        <v>0</v>
      </c>
      <c r="AJ72" s="188">
        <f>(AD72*AM72)+(AE72*AM72)+(AF72*AM72)</f>
        <v>20455.522908620649</v>
      </c>
      <c r="AK72" s="189">
        <f>(AH72+AI72+AJ72)</f>
        <v>20455.522908620649</v>
      </c>
      <c r="AM72" s="114">
        <f t="shared" si="13"/>
        <v>0.22728358787356279</v>
      </c>
      <c r="AO72" s="90"/>
      <c r="AQ72" s="98"/>
      <c r="AR72" s="104">
        <v>2075</v>
      </c>
      <c r="AS72" s="105">
        <v>0</v>
      </c>
      <c r="AT72" s="106">
        <v>0</v>
      </c>
      <c r="AU72" s="107">
        <v>0</v>
      </c>
      <c r="AV72" s="108">
        <v>0</v>
      </c>
      <c r="AW72" s="106">
        <v>0</v>
      </c>
      <c r="AX72" s="105">
        <v>0</v>
      </c>
      <c r="AY72" s="106">
        <v>0</v>
      </c>
      <c r="AZ72" s="106">
        <v>0</v>
      </c>
      <c r="BA72" s="107">
        <v>0</v>
      </c>
      <c r="BB72" s="109"/>
      <c r="BC72" s="186">
        <f>(AS72*BH72)+(AT72*BH72)+(AU72*BH72)</f>
        <v>0</v>
      </c>
      <c r="BD72" s="187">
        <f>(AV72*BH72)+(AW72*BH72)+(AX72*BH72)</f>
        <v>0</v>
      </c>
      <c r="BE72" s="188">
        <f>(AY72*BH72)+(AZ72*BH72)+(BA72*BH72)</f>
        <v>0</v>
      </c>
      <c r="BF72" s="189">
        <f>(BC72+BD72+BE72)</f>
        <v>0</v>
      </c>
      <c r="BH72" s="114">
        <f t="shared" si="17"/>
        <v>0.22728358787356279</v>
      </c>
      <c r="BJ72" s="90"/>
    </row>
    <row r="73" spans="1:62" ht="20.100000000000001" customHeight="1" x14ac:dyDescent="0.4">
      <c r="A73" s="98"/>
      <c r="B73" s="99">
        <v>2076</v>
      </c>
      <c r="C73" s="181">
        <v>0</v>
      </c>
      <c r="D73" s="182">
        <v>0</v>
      </c>
      <c r="E73" s="183">
        <v>0</v>
      </c>
      <c r="F73" s="184">
        <v>0</v>
      </c>
      <c r="G73" s="182">
        <v>0</v>
      </c>
      <c r="H73" s="181">
        <v>0</v>
      </c>
      <c r="I73" s="184">
        <v>0</v>
      </c>
      <c r="J73" s="182">
        <v>0</v>
      </c>
      <c r="K73" s="183">
        <v>0</v>
      </c>
      <c r="L73" s="185"/>
      <c r="M73" s="190">
        <f>(C73*R73)+(D73*R73)+(E73*R73)</f>
        <v>0</v>
      </c>
      <c r="N73" s="191">
        <f>(F73*R73)+(G73*R73)+(H73*R73)</f>
        <v>0</v>
      </c>
      <c r="O73" s="192">
        <f>(I73*R73)+(J73*R73)+(K73*R73)</f>
        <v>0</v>
      </c>
      <c r="P73" s="207">
        <f t="shared" ref="P73:P75" si="186">(M73+N73+O73)</f>
        <v>0</v>
      </c>
      <c r="R73" s="114">
        <f t="shared" si="9"/>
        <v>0.22174008573030518</v>
      </c>
      <c r="T73" s="90"/>
      <c r="V73" s="98"/>
      <c r="W73" s="99">
        <v>2076</v>
      </c>
      <c r="X73" s="181">
        <v>0</v>
      </c>
      <c r="Y73" s="182">
        <v>0</v>
      </c>
      <c r="Z73" s="183">
        <v>0</v>
      </c>
      <c r="AA73" s="184">
        <v>0</v>
      </c>
      <c r="AB73" s="182">
        <v>0</v>
      </c>
      <c r="AC73" s="181">
        <v>0</v>
      </c>
      <c r="AD73" s="184">
        <v>90000</v>
      </c>
      <c r="AE73" s="182">
        <v>0</v>
      </c>
      <c r="AF73" s="183">
        <v>0</v>
      </c>
      <c r="AG73" s="185"/>
      <c r="AH73" s="190">
        <f>(X73*AM73)+(Y73*AM73)+(Z73*AM73)</f>
        <v>0</v>
      </c>
      <c r="AI73" s="191">
        <f>(AA73*AM73)+(AB73*AM73)+(AC73*AM73)</f>
        <v>0</v>
      </c>
      <c r="AJ73" s="192">
        <f>(AD73*AM73)+(AE73*AM73)+(AF73*AM73)</f>
        <v>19956.607715727467</v>
      </c>
      <c r="AK73" s="207">
        <f t="shared" ref="AK73:AK75" si="187">(AH73+AI73+AJ73)</f>
        <v>19956.607715727467</v>
      </c>
      <c r="AM73" s="114">
        <f t="shared" si="13"/>
        <v>0.22174008573030518</v>
      </c>
      <c r="AO73" s="90"/>
      <c r="AQ73" s="98"/>
      <c r="AR73" s="99">
        <v>2076</v>
      </c>
      <c r="AS73" s="110">
        <v>0</v>
      </c>
      <c r="AT73" s="111">
        <v>0</v>
      </c>
      <c r="AU73" s="112">
        <v>0</v>
      </c>
      <c r="AV73" s="113">
        <v>0</v>
      </c>
      <c r="AW73" s="111">
        <v>0</v>
      </c>
      <c r="AX73" s="110">
        <v>0</v>
      </c>
      <c r="AY73" s="111">
        <v>0</v>
      </c>
      <c r="AZ73" s="111">
        <v>0</v>
      </c>
      <c r="BA73" s="112">
        <v>0</v>
      </c>
      <c r="BB73" s="109"/>
      <c r="BC73" s="190">
        <f>(AS73*BH73)+(AT73*BH73)+(AU73*BH73)</f>
        <v>0</v>
      </c>
      <c r="BD73" s="191">
        <f>(AV73*BH73)+(AW73*BH73)+(AX73*BH73)</f>
        <v>0</v>
      </c>
      <c r="BE73" s="192">
        <f>(AY73*BH73)+(AZ73*BH73)+(BA73*BH73)</f>
        <v>0</v>
      </c>
      <c r="BF73" s="207">
        <f t="shared" ref="BF73:BF75" si="188">(BC73+BD73+BE73)</f>
        <v>0</v>
      </c>
      <c r="BH73" s="114">
        <f t="shared" si="17"/>
        <v>0.22174008573030518</v>
      </c>
      <c r="BJ73" s="90"/>
    </row>
    <row r="74" spans="1:62" ht="20.100000000000001" customHeight="1" x14ac:dyDescent="0.4">
      <c r="A74" s="98"/>
      <c r="B74" s="104">
        <v>2077</v>
      </c>
      <c r="C74" s="177">
        <v>0</v>
      </c>
      <c r="D74" s="178">
        <v>0</v>
      </c>
      <c r="E74" s="179">
        <v>0</v>
      </c>
      <c r="F74" s="180">
        <v>0</v>
      </c>
      <c r="G74" s="178">
        <v>0</v>
      </c>
      <c r="H74" s="177">
        <v>0</v>
      </c>
      <c r="I74" s="180">
        <v>0</v>
      </c>
      <c r="J74" s="178">
        <v>0</v>
      </c>
      <c r="K74" s="179">
        <v>0</v>
      </c>
      <c r="L74" s="185"/>
      <c r="M74" s="186">
        <f t="shared" ref="M74:M75" si="189">(C74*R74)+(D74*R74)+(E74*R74)</f>
        <v>0</v>
      </c>
      <c r="N74" s="187">
        <f t="shared" ref="N74:N75" si="190">(F74*R74)+(G74*R74)+(H74*R74)</f>
        <v>0</v>
      </c>
      <c r="O74" s="188">
        <f t="shared" ref="O74:O75" si="191">(I74*R74)+(J74*R74)+(K74*R74)</f>
        <v>0</v>
      </c>
      <c r="P74" s="189">
        <f t="shared" si="186"/>
        <v>0</v>
      </c>
      <c r="R74" s="114">
        <f t="shared" si="9"/>
        <v>0.21633179095639532</v>
      </c>
      <c r="T74" s="90"/>
      <c r="V74" s="98"/>
      <c r="W74" s="104">
        <v>2077</v>
      </c>
      <c r="X74" s="177">
        <v>0</v>
      </c>
      <c r="Y74" s="178">
        <v>0</v>
      </c>
      <c r="Z74" s="179">
        <v>0</v>
      </c>
      <c r="AA74" s="180">
        <v>0</v>
      </c>
      <c r="AB74" s="178">
        <v>0</v>
      </c>
      <c r="AC74" s="177">
        <v>0</v>
      </c>
      <c r="AD74" s="180">
        <v>90000</v>
      </c>
      <c r="AE74" s="178">
        <v>0</v>
      </c>
      <c r="AF74" s="179">
        <v>0</v>
      </c>
      <c r="AG74" s="185"/>
      <c r="AH74" s="186">
        <f t="shared" ref="AH74:AH75" si="192">(X74*AM74)+(Y74*AM74)+(Z74*AM74)</f>
        <v>0</v>
      </c>
      <c r="AI74" s="187">
        <f t="shared" ref="AI74:AI75" si="193">(AA74*AM74)+(AB74*AM74)+(AC74*AM74)</f>
        <v>0</v>
      </c>
      <c r="AJ74" s="188">
        <f t="shared" ref="AJ74:AJ75" si="194">(AD74*AM74)+(AE74*AM74)+(AF74*AM74)</f>
        <v>19469.861186075577</v>
      </c>
      <c r="AK74" s="189">
        <f t="shared" si="187"/>
        <v>19469.861186075577</v>
      </c>
      <c r="AM74" s="114">
        <f t="shared" si="13"/>
        <v>0.21633179095639532</v>
      </c>
      <c r="AO74" s="90"/>
      <c r="AQ74" s="98"/>
      <c r="AR74" s="104">
        <v>2077</v>
      </c>
      <c r="AS74" s="105">
        <v>0</v>
      </c>
      <c r="AT74" s="106">
        <v>0</v>
      </c>
      <c r="AU74" s="107">
        <v>0</v>
      </c>
      <c r="AV74" s="108">
        <v>0</v>
      </c>
      <c r="AW74" s="106">
        <v>0</v>
      </c>
      <c r="AX74" s="105">
        <v>0</v>
      </c>
      <c r="AY74" s="106">
        <v>0</v>
      </c>
      <c r="AZ74" s="106">
        <v>0</v>
      </c>
      <c r="BA74" s="107">
        <v>0</v>
      </c>
      <c r="BB74" s="109"/>
      <c r="BC74" s="186">
        <f t="shared" ref="BC74:BC75" si="195">(AS74*BH74)+(AT74*BH74)+(AU74*BH74)</f>
        <v>0</v>
      </c>
      <c r="BD74" s="187">
        <f t="shared" ref="BD74:BD75" si="196">(AV74*BH74)+(AW74*BH74)+(AX74*BH74)</f>
        <v>0</v>
      </c>
      <c r="BE74" s="188">
        <f t="shared" ref="BE74:BE75" si="197">(AY74*BH74)+(AZ74*BH74)+(BA74*BH74)</f>
        <v>0</v>
      </c>
      <c r="BF74" s="189">
        <f t="shared" si="188"/>
        <v>0</v>
      </c>
      <c r="BH74" s="114">
        <f t="shared" si="17"/>
        <v>0.21633179095639532</v>
      </c>
      <c r="BJ74" s="90"/>
    </row>
    <row r="75" spans="1:62" ht="20.100000000000001" customHeight="1" x14ac:dyDescent="0.4">
      <c r="A75" s="98"/>
      <c r="B75" s="99">
        <v>2078</v>
      </c>
      <c r="C75" s="181">
        <v>0</v>
      </c>
      <c r="D75" s="182">
        <v>0</v>
      </c>
      <c r="E75" s="183">
        <v>0</v>
      </c>
      <c r="F75" s="184">
        <v>0</v>
      </c>
      <c r="G75" s="182">
        <v>0</v>
      </c>
      <c r="H75" s="181">
        <v>0</v>
      </c>
      <c r="I75" s="184">
        <v>0</v>
      </c>
      <c r="J75" s="182">
        <v>0</v>
      </c>
      <c r="K75" s="183">
        <v>0</v>
      </c>
      <c r="L75" s="185"/>
      <c r="M75" s="190">
        <f t="shared" si="189"/>
        <v>0</v>
      </c>
      <c r="N75" s="191">
        <f t="shared" si="190"/>
        <v>0</v>
      </c>
      <c r="O75" s="192">
        <f t="shared" si="191"/>
        <v>0</v>
      </c>
      <c r="P75" s="207">
        <f t="shared" si="186"/>
        <v>0</v>
      </c>
      <c r="R75" s="114">
        <f t="shared" si="9"/>
        <v>0.2110554058111174</v>
      </c>
      <c r="T75" s="90"/>
      <c r="V75" s="98"/>
      <c r="W75" s="99">
        <v>2078</v>
      </c>
      <c r="X75" s="181">
        <v>0</v>
      </c>
      <c r="Y75" s="182">
        <v>0</v>
      </c>
      <c r="Z75" s="183">
        <v>0</v>
      </c>
      <c r="AA75" s="184">
        <v>0</v>
      </c>
      <c r="AB75" s="182">
        <v>0</v>
      </c>
      <c r="AC75" s="181">
        <v>0</v>
      </c>
      <c r="AD75" s="184">
        <v>90000</v>
      </c>
      <c r="AE75" s="182">
        <v>0</v>
      </c>
      <c r="AF75" s="183">
        <v>0</v>
      </c>
      <c r="AG75" s="185"/>
      <c r="AH75" s="190">
        <f t="shared" si="192"/>
        <v>0</v>
      </c>
      <c r="AI75" s="191">
        <f t="shared" si="193"/>
        <v>0</v>
      </c>
      <c r="AJ75" s="192">
        <f t="shared" si="194"/>
        <v>18994.986523000567</v>
      </c>
      <c r="AK75" s="207">
        <f t="shared" si="187"/>
        <v>18994.986523000567</v>
      </c>
      <c r="AM75" s="114">
        <f t="shared" si="13"/>
        <v>0.2110554058111174</v>
      </c>
      <c r="AO75" s="90"/>
      <c r="AQ75" s="98"/>
      <c r="AR75" s="99">
        <v>2078</v>
      </c>
      <c r="AS75" s="110">
        <v>-36000</v>
      </c>
      <c r="AT75" s="111">
        <v>0</v>
      </c>
      <c r="AU75" s="112">
        <v>0</v>
      </c>
      <c r="AV75" s="113">
        <v>0</v>
      </c>
      <c r="AW75" s="111">
        <v>0</v>
      </c>
      <c r="AX75" s="110">
        <v>0</v>
      </c>
      <c r="AY75" s="111">
        <v>0</v>
      </c>
      <c r="AZ75" s="111">
        <v>0</v>
      </c>
      <c r="BA75" s="112">
        <v>0</v>
      </c>
      <c r="BB75" s="109"/>
      <c r="BC75" s="190">
        <f t="shared" si="195"/>
        <v>-7597.9946092002265</v>
      </c>
      <c r="BD75" s="191">
        <f t="shared" si="196"/>
        <v>0</v>
      </c>
      <c r="BE75" s="192">
        <f t="shared" si="197"/>
        <v>0</v>
      </c>
      <c r="BF75" s="207">
        <f t="shared" si="188"/>
        <v>-7597.9946092002265</v>
      </c>
      <c r="BH75" s="114">
        <f t="shared" si="17"/>
        <v>0.2110554058111174</v>
      </c>
      <c r="BJ75" s="90"/>
    </row>
    <row r="76" spans="1:62" ht="20.100000000000001" customHeight="1" x14ac:dyDescent="0.4">
      <c r="A76" s="98"/>
      <c r="B76" s="104">
        <v>2079</v>
      </c>
      <c r="C76" s="177">
        <v>0</v>
      </c>
      <c r="D76" s="178">
        <v>0</v>
      </c>
      <c r="E76" s="179">
        <v>0</v>
      </c>
      <c r="F76" s="180">
        <v>0</v>
      </c>
      <c r="G76" s="178">
        <v>0</v>
      </c>
      <c r="H76" s="177">
        <v>0</v>
      </c>
      <c r="I76" s="180">
        <v>0</v>
      </c>
      <c r="J76" s="178">
        <v>0</v>
      </c>
      <c r="K76" s="179">
        <v>0</v>
      </c>
      <c r="L76" s="185"/>
      <c r="M76" s="186">
        <f>(C76*R76)+(D76*R76)+(E76*R76)</f>
        <v>0</v>
      </c>
      <c r="N76" s="187">
        <f>(F76*R76)+(G76*R76)+(H76*R76)</f>
        <v>0</v>
      </c>
      <c r="O76" s="188">
        <f>(I76*R76)+(J76*R76)+(K76*R76)</f>
        <v>0</v>
      </c>
      <c r="P76" s="189">
        <f>(M76+N76+O76)</f>
        <v>0</v>
      </c>
      <c r="R76" s="114">
        <f t="shared" si="9"/>
        <v>0.20590771298645602</v>
      </c>
      <c r="T76" s="90"/>
      <c r="V76" s="98"/>
      <c r="W76" s="104">
        <v>2079</v>
      </c>
      <c r="X76" s="177">
        <v>0</v>
      </c>
      <c r="Y76" s="178">
        <v>0</v>
      </c>
      <c r="Z76" s="179">
        <v>0</v>
      </c>
      <c r="AA76" s="180">
        <v>0</v>
      </c>
      <c r="AB76" s="178">
        <v>0</v>
      </c>
      <c r="AC76" s="177">
        <v>0</v>
      </c>
      <c r="AD76" s="180">
        <v>90000</v>
      </c>
      <c r="AE76" s="178">
        <v>0</v>
      </c>
      <c r="AF76" s="179">
        <v>0</v>
      </c>
      <c r="AG76" s="185"/>
      <c r="AH76" s="186">
        <f>(X76*AM76)+(Y76*AM76)+(Z76*AM76)</f>
        <v>0</v>
      </c>
      <c r="AI76" s="187">
        <f>(AA76*AM76)+(AB76*AM76)+(AC76*AM76)</f>
        <v>0</v>
      </c>
      <c r="AJ76" s="188">
        <f>(AD76*AM76)+(AE76*AM76)+(AF76*AM76)</f>
        <v>18531.694168781043</v>
      </c>
      <c r="AK76" s="189">
        <f>(AH76+AI76+AJ76)</f>
        <v>18531.694168781043</v>
      </c>
      <c r="AM76" s="114">
        <f t="shared" si="13"/>
        <v>0.20590771298645602</v>
      </c>
      <c r="AO76" s="90"/>
      <c r="AQ76" s="98"/>
      <c r="AR76" s="104">
        <v>2079</v>
      </c>
      <c r="AS76" s="105">
        <v>0</v>
      </c>
      <c r="AT76" s="106">
        <v>0</v>
      </c>
      <c r="AU76" s="107">
        <v>0</v>
      </c>
      <c r="AV76" s="108">
        <v>0</v>
      </c>
      <c r="AW76" s="106">
        <v>0</v>
      </c>
      <c r="AX76" s="105">
        <v>0</v>
      </c>
      <c r="AY76" s="106">
        <v>0</v>
      </c>
      <c r="AZ76" s="106">
        <v>0</v>
      </c>
      <c r="BA76" s="107">
        <v>0</v>
      </c>
      <c r="BB76" s="109"/>
      <c r="BC76" s="186">
        <f>(AS76*BH76)+(AT76*BH76)+(AU76*BH76)</f>
        <v>0</v>
      </c>
      <c r="BD76" s="187">
        <f>(AV76*BH76)+(AW76*BH76)+(AX76*BH76)</f>
        <v>0</v>
      </c>
      <c r="BE76" s="188">
        <f>(AY76*BH76)+(AZ76*BH76)+(BA76*BH76)</f>
        <v>0</v>
      </c>
      <c r="BF76" s="189">
        <f>(BC76+BD76+BE76)</f>
        <v>0</v>
      </c>
      <c r="BH76" s="114">
        <f t="shared" si="17"/>
        <v>0.20590771298645602</v>
      </c>
      <c r="BJ76" s="90"/>
    </row>
    <row r="77" spans="1:62" ht="20.100000000000001" customHeight="1" x14ac:dyDescent="0.4">
      <c r="A77" s="98"/>
      <c r="B77" s="99">
        <v>2080</v>
      </c>
      <c r="C77" s="181">
        <v>0</v>
      </c>
      <c r="D77" s="182">
        <v>0</v>
      </c>
      <c r="E77" s="183">
        <v>0</v>
      </c>
      <c r="F77" s="184">
        <v>0</v>
      </c>
      <c r="G77" s="182">
        <v>0</v>
      </c>
      <c r="H77" s="181">
        <v>0</v>
      </c>
      <c r="I77" s="184">
        <v>0</v>
      </c>
      <c r="J77" s="182">
        <v>0</v>
      </c>
      <c r="K77" s="183">
        <v>0</v>
      </c>
      <c r="L77" s="185"/>
      <c r="M77" s="190">
        <f>(C77*R77)+(D77*R77)+(E77*R77)</f>
        <v>0</v>
      </c>
      <c r="N77" s="191">
        <f>(F77*R77)+(G77*R77)+(H77*R77)</f>
        <v>0</v>
      </c>
      <c r="O77" s="192">
        <f>(I77*R77)+(J77*R77)+(K77*R77)</f>
        <v>0</v>
      </c>
      <c r="P77" s="207">
        <f t="shared" ref="P77:P79" si="198">(M77+N77+O77)</f>
        <v>0</v>
      </c>
      <c r="Q77" s="112"/>
      <c r="R77" s="114">
        <f t="shared" si="9"/>
        <v>0.20088557364532297</v>
      </c>
      <c r="T77" s="90"/>
      <c r="V77" s="98"/>
      <c r="W77" s="99">
        <v>2080</v>
      </c>
      <c r="X77" s="181">
        <v>0</v>
      </c>
      <c r="Y77" s="182">
        <v>0</v>
      </c>
      <c r="Z77" s="183">
        <v>0</v>
      </c>
      <c r="AA77" s="184">
        <v>0</v>
      </c>
      <c r="AB77" s="182">
        <v>0</v>
      </c>
      <c r="AC77" s="181">
        <v>0</v>
      </c>
      <c r="AD77" s="184">
        <v>90000</v>
      </c>
      <c r="AE77" s="182">
        <v>0</v>
      </c>
      <c r="AF77" s="183">
        <v>0</v>
      </c>
      <c r="AG77" s="185"/>
      <c r="AH77" s="190">
        <f>(X77*AM77)+(Y77*AM77)+(Z77*AM77)</f>
        <v>0</v>
      </c>
      <c r="AI77" s="191">
        <f>(AA77*AM77)+(AB77*AM77)+(AC77*AM77)</f>
        <v>0</v>
      </c>
      <c r="AJ77" s="192">
        <f>(AD77*AM77)+(AE77*AM77)+(AF77*AM77)</f>
        <v>18079.701628079067</v>
      </c>
      <c r="AK77" s="207">
        <f t="shared" ref="AK77:AK79" si="199">(AH77+AI77+AJ77)</f>
        <v>18079.701628079067</v>
      </c>
      <c r="AM77" s="114">
        <f t="shared" si="13"/>
        <v>0.20088557364532297</v>
      </c>
      <c r="AO77" s="90"/>
      <c r="AQ77" s="98"/>
      <c r="AR77" s="99">
        <v>2080</v>
      </c>
      <c r="AS77" s="110">
        <v>0</v>
      </c>
      <c r="AT77" s="111">
        <v>0</v>
      </c>
      <c r="AU77" s="112">
        <v>0</v>
      </c>
      <c r="AV77" s="113">
        <v>0</v>
      </c>
      <c r="AW77" s="111">
        <v>0</v>
      </c>
      <c r="AX77" s="110">
        <v>0</v>
      </c>
      <c r="AY77" s="111">
        <v>0</v>
      </c>
      <c r="AZ77" s="111">
        <v>0</v>
      </c>
      <c r="BA77" s="112">
        <v>0</v>
      </c>
      <c r="BB77" s="109"/>
      <c r="BC77" s="190">
        <f>(AS77*BH77)+(AT77*BH77)+(AU77*BH77)</f>
        <v>0</v>
      </c>
      <c r="BD77" s="191">
        <f>(AV77*BH77)+(AW77*BH77)+(AX77*BH77)</f>
        <v>0</v>
      </c>
      <c r="BE77" s="192">
        <f>(AY77*BH77)+(AZ77*BH77)+(BA77*BH77)</f>
        <v>0</v>
      </c>
      <c r="BF77" s="207">
        <f t="shared" ref="BF77:BF79" si="200">(BC77+BD77+BE77)</f>
        <v>0</v>
      </c>
      <c r="BH77" s="114">
        <f t="shared" si="17"/>
        <v>0.20088557364532297</v>
      </c>
      <c r="BJ77" s="90"/>
    </row>
    <row r="78" spans="1:62" ht="20.100000000000001" customHeight="1" x14ac:dyDescent="0.4">
      <c r="A78" s="98"/>
      <c r="B78" s="104">
        <v>2081</v>
      </c>
      <c r="C78" s="177">
        <v>0</v>
      </c>
      <c r="D78" s="178">
        <v>0</v>
      </c>
      <c r="E78" s="179">
        <v>0</v>
      </c>
      <c r="F78" s="180">
        <v>0</v>
      </c>
      <c r="G78" s="178">
        <v>0</v>
      </c>
      <c r="H78" s="177">
        <v>0</v>
      </c>
      <c r="I78" s="180">
        <v>0</v>
      </c>
      <c r="J78" s="178">
        <v>0</v>
      </c>
      <c r="K78" s="179">
        <v>0</v>
      </c>
      <c r="L78" s="185"/>
      <c r="M78" s="186">
        <f t="shared" ref="M78:M79" si="201">(C78*R78)+(D78*R78)+(E78*R78)</f>
        <v>0</v>
      </c>
      <c r="N78" s="187">
        <f t="shared" ref="N78:N79" si="202">(F78*R78)+(G78*R78)+(H78*R78)</f>
        <v>0</v>
      </c>
      <c r="O78" s="188">
        <f t="shared" ref="O78:O79" si="203">(I78*R78)+(J78*R78)+(K78*R78)</f>
        <v>0</v>
      </c>
      <c r="P78" s="189">
        <f t="shared" si="198"/>
        <v>0</v>
      </c>
      <c r="R78" s="114">
        <f t="shared" ref="R78:R97" si="204">(R77/(1+$B$3))</f>
        <v>0.19598592550763219</v>
      </c>
      <c r="T78" s="90"/>
      <c r="V78" s="98"/>
      <c r="W78" s="104">
        <v>2081</v>
      </c>
      <c r="X78" s="177">
        <v>0</v>
      </c>
      <c r="Y78" s="178">
        <v>0</v>
      </c>
      <c r="Z78" s="179">
        <v>0</v>
      </c>
      <c r="AA78" s="180">
        <v>0</v>
      </c>
      <c r="AB78" s="178">
        <v>0</v>
      </c>
      <c r="AC78" s="177">
        <v>0</v>
      </c>
      <c r="AD78" s="180">
        <v>90000</v>
      </c>
      <c r="AE78" s="178">
        <v>0</v>
      </c>
      <c r="AF78" s="179">
        <v>0</v>
      </c>
      <c r="AG78" s="185"/>
      <c r="AH78" s="186">
        <f t="shared" ref="AH78:AH79" si="205">(X78*AM78)+(Y78*AM78)+(Z78*AM78)</f>
        <v>0</v>
      </c>
      <c r="AI78" s="187">
        <f t="shared" ref="AI78:AI79" si="206">(AA78*AM78)+(AB78*AM78)+(AC78*AM78)</f>
        <v>0</v>
      </c>
      <c r="AJ78" s="188">
        <f t="shared" ref="AJ78:AJ79" si="207">(AD78*AM78)+(AE78*AM78)+(AF78*AM78)</f>
        <v>17638.733295686896</v>
      </c>
      <c r="AK78" s="189">
        <f t="shared" si="199"/>
        <v>17638.733295686896</v>
      </c>
      <c r="AM78" s="114">
        <f t="shared" ref="AM78:AM97" si="208">(AM77/(1+$B$3))</f>
        <v>0.19598592550763219</v>
      </c>
      <c r="AO78" s="90"/>
      <c r="AQ78" s="98"/>
      <c r="AR78" s="104">
        <v>2081</v>
      </c>
      <c r="AS78" s="105">
        <v>0</v>
      </c>
      <c r="AT78" s="106">
        <v>0</v>
      </c>
      <c r="AU78" s="107">
        <v>0</v>
      </c>
      <c r="AV78" s="108">
        <v>0</v>
      </c>
      <c r="AW78" s="106">
        <v>0</v>
      </c>
      <c r="AX78" s="105">
        <v>0</v>
      </c>
      <c r="AY78" s="106">
        <v>0</v>
      </c>
      <c r="AZ78" s="106">
        <v>0</v>
      </c>
      <c r="BA78" s="107">
        <v>0</v>
      </c>
      <c r="BB78" s="109"/>
      <c r="BC78" s="186">
        <f t="shared" ref="BC78:BC79" si="209">(AS78*BH78)+(AT78*BH78)+(AU78*BH78)</f>
        <v>0</v>
      </c>
      <c r="BD78" s="187">
        <f t="shared" ref="BD78:BD79" si="210">(AV78*BH78)+(AW78*BH78)+(AX78*BH78)</f>
        <v>0</v>
      </c>
      <c r="BE78" s="188">
        <f t="shared" ref="BE78:BE79" si="211">(AY78*BH78)+(AZ78*BH78)+(BA78*BH78)</f>
        <v>0</v>
      </c>
      <c r="BF78" s="189">
        <f t="shared" si="200"/>
        <v>0</v>
      </c>
      <c r="BH78" s="114">
        <f t="shared" ref="BH78:BH97" si="212">(BH77/(1+$B$3))</f>
        <v>0.19598592550763219</v>
      </c>
      <c r="BJ78" s="90"/>
    </row>
    <row r="79" spans="1:62" ht="20.100000000000001" customHeight="1" x14ac:dyDescent="0.4">
      <c r="A79" s="98"/>
      <c r="B79" s="99">
        <v>2082</v>
      </c>
      <c r="C79" s="181">
        <v>0</v>
      </c>
      <c r="D79" s="182">
        <v>0</v>
      </c>
      <c r="E79" s="183">
        <v>0</v>
      </c>
      <c r="F79" s="184">
        <v>0</v>
      </c>
      <c r="G79" s="182">
        <v>0</v>
      </c>
      <c r="H79" s="181">
        <v>0</v>
      </c>
      <c r="I79" s="184">
        <v>0</v>
      </c>
      <c r="J79" s="182">
        <v>0</v>
      </c>
      <c r="K79" s="183">
        <v>0</v>
      </c>
      <c r="L79" s="185"/>
      <c r="M79" s="190">
        <f t="shared" si="201"/>
        <v>0</v>
      </c>
      <c r="N79" s="191">
        <f t="shared" si="202"/>
        <v>0</v>
      </c>
      <c r="O79" s="192">
        <f t="shared" si="203"/>
        <v>0</v>
      </c>
      <c r="P79" s="207">
        <f t="shared" si="198"/>
        <v>0</v>
      </c>
      <c r="R79" s="114">
        <f t="shared" si="204"/>
        <v>0.19120578098305582</v>
      </c>
      <c r="T79" s="90"/>
      <c r="V79" s="98"/>
      <c r="W79" s="99">
        <v>2082</v>
      </c>
      <c r="X79" s="181">
        <v>0</v>
      </c>
      <c r="Y79" s="182">
        <v>0</v>
      </c>
      <c r="Z79" s="183">
        <v>0</v>
      </c>
      <c r="AA79" s="184">
        <v>0</v>
      </c>
      <c r="AB79" s="182">
        <v>0</v>
      </c>
      <c r="AC79" s="181">
        <v>0</v>
      </c>
      <c r="AD79" s="184">
        <v>90000</v>
      </c>
      <c r="AE79" s="182">
        <v>0</v>
      </c>
      <c r="AF79" s="183">
        <v>0</v>
      </c>
      <c r="AG79" s="185"/>
      <c r="AH79" s="190">
        <f t="shared" si="205"/>
        <v>0</v>
      </c>
      <c r="AI79" s="191">
        <f t="shared" si="206"/>
        <v>0</v>
      </c>
      <c r="AJ79" s="192">
        <f t="shared" si="207"/>
        <v>17208.520288475025</v>
      </c>
      <c r="AK79" s="207">
        <f t="shared" si="199"/>
        <v>17208.520288475025</v>
      </c>
      <c r="AM79" s="114">
        <f t="shared" si="208"/>
        <v>0.19120578098305582</v>
      </c>
      <c r="AO79" s="90"/>
      <c r="AQ79" s="98"/>
      <c r="AR79" s="99">
        <v>2082</v>
      </c>
      <c r="AS79" s="110">
        <v>0</v>
      </c>
      <c r="AT79" s="111">
        <v>0</v>
      </c>
      <c r="AU79" s="112">
        <v>0</v>
      </c>
      <c r="AV79" s="113">
        <v>0</v>
      </c>
      <c r="AW79" s="111">
        <v>0</v>
      </c>
      <c r="AX79" s="110">
        <v>0</v>
      </c>
      <c r="AY79" s="111">
        <v>0</v>
      </c>
      <c r="AZ79" s="111">
        <v>0</v>
      </c>
      <c r="BA79" s="112">
        <v>0</v>
      </c>
      <c r="BB79" s="109"/>
      <c r="BC79" s="190">
        <f t="shared" si="209"/>
        <v>0</v>
      </c>
      <c r="BD79" s="191">
        <f t="shared" si="210"/>
        <v>0</v>
      </c>
      <c r="BE79" s="192">
        <f t="shared" si="211"/>
        <v>0</v>
      </c>
      <c r="BF79" s="207">
        <f t="shared" si="200"/>
        <v>0</v>
      </c>
      <c r="BH79" s="114">
        <f t="shared" si="212"/>
        <v>0.19120578098305582</v>
      </c>
      <c r="BJ79" s="90"/>
    </row>
    <row r="80" spans="1:62" ht="20.100000000000001" customHeight="1" x14ac:dyDescent="0.4">
      <c r="A80" s="98"/>
      <c r="B80" s="104">
        <v>2083</v>
      </c>
      <c r="C80" s="177">
        <v>0</v>
      </c>
      <c r="D80" s="178">
        <v>0</v>
      </c>
      <c r="E80" s="179">
        <v>0</v>
      </c>
      <c r="F80" s="180">
        <v>0</v>
      </c>
      <c r="G80" s="178">
        <v>0</v>
      </c>
      <c r="H80" s="177">
        <v>0</v>
      </c>
      <c r="I80" s="180">
        <v>0</v>
      </c>
      <c r="J80" s="178">
        <v>0</v>
      </c>
      <c r="K80" s="179">
        <v>0</v>
      </c>
      <c r="L80" s="185"/>
      <c r="M80" s="186">
        <f>(C80*R80)+(D80*R80)+(E80*R80)</f>
        <v>0</v>
      </c>
      <c r="N80" s="187">
        <f>(F80*R80)+(G80*R80)+(H80*R80)</f>
        <v>0</v>
      </c>
      <c r="O80" s="188">
        <f>(I80*R80)+(J80*R80)+(K80*R80)</f>
        <v>0</v>
      </c>
      <c r="P80" s="189">
        <f>(M80+N80+O80)</f>
        <v>0</v>
      </c>
      <c r="R80" s="114">
        <f t="shared" si="204"/>
        <v>0.18654222534932277</v>
      </c>
      <c r="T80" s="90"/>
      <c r="V80" s="98"/>
      <c r="W80" s="104">
        <v>2083</v>
      </c>
      <c r="X80" s="177">
        <v>0</v>
      </c>
      <c r="Y80" s="178">
        <v>0</v>
      </c>
      <c r="Z80" s="179">
        <v>0</v>
      </c>
      <c r="AA80" s="180">
        <v>0</v>
      </c>
      <c r="AB80" s="178">
        <v>0</v>
      </c>
      <c r="AC80" s="177">
        <v>0</v>
      </c>
      <c r="AD80" s="180">
        <v>90000</v>
      </c>
      <c r="AE80" s="178">
        <v>0</v>
      </c>
      <c r="AF80" s="179">
        <v>0</v>
      </c>
      <c r="AG80" s="185"/>
      <c r="AH80" s="186">
        <f>(X80*AM80)+(Y80*AM80)+(Z80*AM80)</f>
        <v>0</v>
      </c>
      <c r="AI80" s="187">
        <f>(AA80*AM80)+(AB80*AM80)+(AC80*AM80)</f>
        <v>0</v>
      </c>
      <c r="AJ80" s="188">
        <f>(AD80*AM80)+(AE80*AM80)+(AF80*AM80)</f>
        <v>16788.800281439049</v>
      </c>
      <c r="AK80" s="189">
        <f>(AH80+AI80+AJ80)</f>
        <v>16788.800281439049</v>
      </c>
      <c r="AM80" s="114">
        <f t="shared" si="208"/>
        <v>0.18654222534932277</v>
      </c>
      <c r="AO80" s="90"/>
      <c r="AQ80" s="98"/>
      <c r="AR80" s="104">
        <v>2083</v>
      </c>
      <c r="AS80" s="105">
        <v>0</v>
      </c>
      <c r="AT80" s="106">
        <v>0</v>
      </c>
      <c r="AU80" s="107">
        <v>0</v>
      </c>
      <c r="AV80" s="108">
        <v>0</v>
      </c>
      <c r="AW80" s="106">
        <v>0</v>
      </c>
      <c r="AX80" s="105">
        <v>0</v>
      </c>
      <c r="AY80" s="106">
        <v>0</v>
      </c>
      <c r="AZ80" s="106">
        <v>0</v>
      </c>
      <c r="BA80" s="107">
        <v>0</v>
      </c>
      <c r="BB80" s="109"/>
      <c r="BC80" s="186">
        <f>(AS80*BH80)+(AT80*BH80)+(AU80*BH80)</f>
        <v>0</v>
      </c>
      <c r="BD80" s="187">
        <f>(AV80*BH80)+(AW80*BH80)+(AX80*BH80)</f>
        <v>0</v>
      </c>
      <c r="BE80" s="188">
        <f>(AY80*BH80)+(AZ80*BH80)+(BA80*BH80)</f>
        <v>0</v>
      </c>
      <c r="BF80" s="189">
        <f>(BC80+BD80+BE80)</f>
        <v>0</v>
      </c>
      <c r="BH80" s="114">
        <f t="shared" si="212"/>
        <v>0.18654222534932277</v>
      </c>
      <c r="BJ80" s="90"/>
    </row>
    <row r="81" spans="1:62" ht="20.100000000000001" customHeight="1" x14ac:dyDescent="0.4">
      <c r="A81" s="98"/>
      <c r="B81" s="99">
        <v>2084</v>
      </c>
      <c r="C81" s="181">
        <v>0</v>
      </c>
      <c r="D81" s="182">
        <v>0</v>
      </c>
      <c r="E81" s="183">
        <v>0</v>
      </c>
      <c r="F81" s="184">
        <v>0</v>
      </c>
      <c r="G81" s="182">
        <v>0</v>
      </c>
      <c r="H81" s="181">
        <v>0</v>
      </c>
      <c r="I81" s="184">
        <v>0</v>
      </c>
      <c r="J81" s="182">
        <v>0</v>
      </c>
      <c r="K81" s="183">
        <v>0</v>
      </c>
      <c r="L81" s="185"/>
      <c r="M81" s="190">
        <f>(C81*R81)+(D81*R81)+(E81*R81)</f>
        <v>0</v>
      </c>
      <c r="N81" s="191">
        <f>(F81*R81)+(G81*R81)+(H81*R81)</f>
        <v>0</v>
      </c>
      <c r="O81" s="192">
        <f>(I81*R81)+(J81*R81)+(K81*R81)</f>
        <v>0</v>
      </c>
      <c r="P81" s="207">
        <f t="shared" ref="P81:P83" si="213">(M81+N81+O81)</f>
        <v>0</v>
      </c>
      <c r="R81" s="114">
        <f t="shared" si="204"/>
        <v>0.18199241497494906</v>
      </c>
      <c r="T81" s="90"/>
      <c r="V81" s="98"/>
      <c r="W81" s="99">
        <v>2084</v>
      </c>
      <c r="X81" s="181">
        <v>0</v>
      </c>
      <c r="Y81" s="182">
        <v>0</v>
      </c>
      <c r="Z81" s="183">
        <v>0</v>
      </c>
      <c r="AA81" s="184">
        <v>0</v>
      </c>
      <c r="AB81" s="182">
        <v>0</v>
      </c>
      <c r="AC81" s="181">
        <v>0</v>
      </c>
      <c r="AD81" s="184">
        <v>90000</v>
      </c>
      <c r="AE81" s="182">
        <v>0</v>
      </c>
      <c r="AF81" s="183">
        <v>0</v>
      </c>
      <c r="AG81" s="185"/>
      <c r="AH81" s="190">
        <f>(X81*AM81)+(Y81*AM81)+(Z81*AM81)</f>
        <v>0</v>
      </c>
      <c r="AI81" s="191">
        <f>(AA81*AM81)+(AB81*AM81)+(AC81*AM81)</f>
        <v>0</v>
      </c>
      <c r="AJ81" s="192">
        <f>(AD81*AM81)+(AE81*AM81)+(AF81*AM81)</f>
        <v>16379.317347745415</v>
      </c>
      <c r="AK81" s="207">
        <f t="shared" ref="AK81:AK83" si="214">(AH81+AI81+AJ81)</f>
        <v>16379.317347745415</v>
      </c>
      <c r="AM81" s="114">
        <f t="shared" si="208"/>
        <v>0.18199241497494906</v>
      </c>
      <c r="AO81" s="90"/>
      <c r="AQ81" s="98"/>
      <c r="AR81" s="99">
        <v>2084</v>
      </c>
      <c r="AS81" s="110">
        <v>0</v>
      </c>
      <c r="AT81" s="111">
        <v>0</v>
      </c>
      <c r="AU81" s="112">
        <v>0</v>
      </c>
      <c r="AV81" s="113">
        <v>0</v>
      </c>
      <c r="AW81" s="111">
        <v>0</v>
      </c>
      <c r="AX81" s="110">
        <v>0</v>
      </c>
      <c r="AY81" s="111">
        <v>0</v>
      </c>
      <c r="AZ81" s="111">
        <v>0</v>
      </c>
      <c r="BA81" s="112">
        <v>0</v>
      </c>
      <c r="BB81" s="109"/>
      <c r="BC81" s="190">
        <f>(AS81*BH81)+(AT81*BH81)+(AU81*BH81)</f>
        <v>0</v>
      </c>
      <c r="BD81" s="191">
        <f>(AV81*BH81)+(AW81*BH81)+(AX81*BH81)</f>
        <v>0</v>
      </c>
      <c r="BE81" s="192">
        <f>(AY81*BH81)+(AZ81*BH81)+(BA81*BH81)</f>
        <v>0</v>
      </c>
      <c r="BF81" s="207">
        <f t="shared" ref="BF81:BF83" si="215">(BC81+BD81+BE81)</f>
        <v>0</v>
      </c>
      <c r="BH81" s="114">
        <f t="shared" si="212"/>
        <v>0.18199241497494906</v>
      </c>
      <c r="BJ81" s="90"/>
    </row>
    <row r="82" spans="1:62" ht="20.100000000000001" customHeight="1" x14ac:dyDescent="0.4">
      <c r="A82" s="98"/>
      <c r="B82" s="104">
        <v>2085</v>
      </c>
      <c r="C82" s="177">
        <v>0</v>
      </c>
      <c r="D82" s="178">
        <v>0</v>
      </c>
      <c r="E82" s="179">
        <v>0</v>
      </c>
      <c r="F82" s="180">
        <v>0</v>
      </c>
      <c r="G82" s="178">
        <v>0</v>
      </c>
      <c r="H82" s="177">
        <v>0</v>
      </c>
      <c r="I82" s="180">
        <v>0</v>
      </c>
      <c r="J82" s="178">
        <v>0</v>
      </c>
      <c r="K82" s="179">
        <v>0</v>
      </c>
      <c r="L82" s="185"/>
      <c r="M82" s="186">
        <f t="shared" ref="M82:M83" si="216">(C82*R82)+(D82*R82)+(E82*R82)</f>
        <v>0</v>
      </c>
      <c r="N82" s="187">
        <f t="shared" ref="N82:N83" si="217">(F82*R82)+(G82*R82)+(H82*R82)</f>
        <v>0</v>
      </c>
      <c r="O82" s="188">
        <f t="shared" ref="O82:O83" si="218">(I82*R82)+(J82*R82)+(K82*R82)</f>
        <v>0</v>
      </c>
      <c r="P82" s="189">
        <f t="shared" si="213"/>
        <v>0</v>
      </c>
      <c r="R82" s="114">
        <f t="shared" si="204"/>
        <v>0.17755357558531618</v>
      </c>
      <c r="T82" s="90"/>
      <c r="V82" s="98"/>
      <c r="W82" s="104">
        <v>2085</v>
      </c>
      <c r="X82" s="177">
        <v>0</v>
      </c>
      <c r="Y82" s="178">
        <v>0</v>
      </c>
      <c r="Z82" s="179">
        <v>0</v>
      </c>
      <c r="AA82" s="180">
        <v>0</v>
      </c>
      <c r="AB82" s="178">
        <v>0</v>
      </c>
      <c r="AC82" s="177">
        <v>0</v>
      </c>
      <c r="AD82" s="180">
        <v>90000</v>
      </c>
      <c r="AE82" s="178">
        <v>0</v>
      </c>
      <c r="AF82" s="179">
        <v>0</v>
      </c>
      <c r="AG82" s="185"/>
      <c r="AH82" s="186">
        <f t="shared" ref="AH82:AH83" si="219">(X82*AM82)+(Y82*AM82)+(Z82*AM82)</f>
        <v>0</v>
      </c>
      <c r="AI82" s="187">
        <f t="shared" ref="AI82:AI83" si="220">(AA82*AM82)+(AB82*AM82)+(AC82*AM82)</f>
        <v>0</v>
      </c>
      <c r="AJ82" s="188">
        <f t="shared" ref="AJ82:AJ83" si="221">(AD82*AM82)+(AE82*AM82)+(AF82*AM82)</f>
        <v>15979.821802678456</v>
      </c>
      <c r="AK82" s="189">
        <f t="shared" si="214"/>
        <v>15979.821802678456</v>
      </c>
      <c r="AM82" s="114">
        <f t="shared" si="208"/>
        <v>0.17755357558531618</v>
      </c>
      <c r="AO82" s="90"/>
      <c r="AQ82" s="98"/>
      <c r="AR82" s="104">
        <v>2085</v>
      </c>
      <c r="AS82" s="105">
        <v>0</v>
      </c>
      <c r="AT82" s="106">
        <v>0</v>
      </c>
      <c r="AU82" s="107">
        <v>0</v>
      </c>
      <c r="AV82" s="108">
        <v>0</v>
      </c>
      <c r="AW82" s="106">
        <v>0</v>
      </c>
      <c r="AX82" s="105">
        <v>0</v>
      </c>
      <c r="AY82" s="106">
        <v>0</v>
      </c>
      <c r="AZ82" s="106">
        <v>0</v>
      </c>
      <c r="BA82" s="107">
        <v>0</v>
      </c>
      <c r="BB82" s="109"/>
      <c r="BC82" s="186">
        <f t="shared" ref="BC82:BC83" si="222">(AS82*BH82)+(AT82*BH82)+(AU82*BH82)</f>
        <v>0</v>
      </c>
      <c r="BD82" s="187">
        <f t="shared" ref="BD82:BD83" si="223">(AV82*BH82)+(AW82*BH82)+(AX82*BH82)</f>
        <v>0</v>
      </c>
      <c r="BE82" s="188">
        <f t="shared" ref="BE82:BE83" si="224">(AY82*BH82)+(AZ82*BH82)+(BA82*BH82)</f>
        <v>0</v>
      </c>
      <c r="BF82" s="189">
        <f t="shared" si="215"/>
        <v>0</v>
      </c>
      <c r="BH82" s="114">
        <f t="shared" si="212"/>
        <v>0.17755357558531618</v>
      </c>
      <c r="BJ82" s="90"/>
    </row>
    <row r="83" spans="1:62" ht="20.100000000000001" customHeight="1" x14ac:dyDescent="0.4">
      <c r="A83" s="98"/>
      <c r="B83" s="99">
        <v>2086</v>
      </c>
      <c r="C83" s="181">
        <v>0</v>
      </c>
      <c r="D83" s="182">
        <v>0</v>
      </c>
      <c r="E83" s="183">
        <v>0</v>
      </c>
      <c r="F83" s="184">
        <v>0</v>
      </c>
      <c r="G83" s="182">
        <v>0</v>
      </c>
      <c r="H83" s="181">
        <v>0</v>
      </c>
      <c r="I83" s="184">
        <v>0</v>
      </c>
      <c r="J83" s="182">
        <v>0</v>
      </c>
      <c r="K83" s="183">
        <v>0</v>
      </c>
      <c r="L83" s="185"/>
      <c r="M83" s="190">
        <f t="shared" si="216"/>
        <v>0</v>
      </c>
      <c r="N83" s="191">
        <f t="shared" si="217"/>
        <v>0</v>
      </c>
      <c r="O83" s="192">
        <f t="shared" si="218"/>
        <v>0</v>
      </c>
      <c r="P83" s="207">
        <f t="shared" si="213"/>
        <v>0</v>
      </c>
      <c r="R83" s="114">
        <f t="shared" si="204"/>
        <v>0.17322300057104018</v>
      </c>
      <c r="T83" s="90"/>
      <c r="V83" s="98"/>
      <c r="W83" s="99">
        <v>2086</v>
      </c>
      <c r="X83" s="181">
        <v>0</v>
      </c>
      <c r="Y83" s="182">
        <v>0</v>
      </c>
      <c r="Z83" s="183">
        <v>0</v>
      </c>
      <c r="AA83" s="184">
        <v>0</v>
      </c>
      <c r="AB83" s="182">
        <v>0</v>
      </c>
      <c r="AC83" s="181">
        <v>0</v>
      </c>
      <c r="AD83" s="184">
        <v>90000</v>
      </c>
      <c r="AE83" s="182">
        <v>0</v>
      </c>
      <c r="AF83" s="183">
        <v>0</v>
      </c>
      <c r="AG83" s="185"/>
      <c r="AH83" s="190">
        <f t="shared" si="219"/>
        <v>0</v>
      </c>
      <c r="AI83" s="191">
        <f t="shared" si="220"/>
        <v>0</v>
      </c>
      <c r="AJ83" s="192">
        <f t="shared" si="221"/>
        <v>15590.070051393615</v>
      </c>
      <c r="AK83" s="207">
        <f t="shared" si="214"/>
        <v>15590.070051393615</v>
      </c>
      <c r="AM83" s="114">
        <f t="shared" si="208"/>
        <v>0.17322300057104018</v>
      </c>
      <c r="AO83" s="90"/>
      <c r="AQ83" s="98"/>
      <c r="AR83" s="99">
        <v>2086</v>
      </c>
      <c r="AS83" s="110">
        <v>0</v>
      </c>
      <c r="AT83" s="111">
        <v>0</v>
      </c>
      <c r="AU83" s="112">
        <v>0</v>
      </c>
      <c r="AV83" s="113">
        <v>0</v>
      </c>
      <c r="AW83" s="111">
        <v>0</v>
      </c>
      <c r="AX83" s="110">
        <v>0</v>
      </c>
      <c r="AY83" s="111">
        <v>0</v>
      </c>
      <c r="AZ83" s="111">
        <v>0</v>
      </c>
      <c r="BA83" s="112">
        <v>0</v>
      </c>
      <c r="BB83" s="109"/>
      <c r="BC83" s="190">
        <f t="shared" si="222"/>
        <v>0</v>
      </c>
      <c r="BD83" s="191">
        <f t="shared" si="223"/>
        <v>0</v>
      </c>
      <c r="BE83" s="192">
        <f t="shared" si="224"/>
        <v>0</v>
      </c>
      <c r="BF83" s="207">
        <f t="shared" si="215"/>
        <v>0</v>
      </c>
      <c r="BH83" s="114">
        <f t="shared" si="212"/>
        <v>0.17322300057104018</v>
      </c>
      <c r="BJ83" s="90"/>
    </row>
    <row r="84" spans="1:62" ht="20.100000000000001" customHeight="1" x14ac:dyDescent="0.4">
      <c r="A84" s="98"/>
      <c r="B84" s="104">
        <v>2087</v>
      </c>
      <c r="C84" s="177">
        <v>0</v>
      </c>
      <c r="D84" s="178">
        <v>0</v>
      </c>
      <c r="E84" s="179">
        <v>0</v>
      </c>
      <c r="F84" s="180">
        <v>0</v>
      </c>
      <c r="G84" s="178">
        <v>0</v>
      </c>
      <c r="H84" s="177">
        <v>0</v>
      </c>
      <c r="I84" s="180">
        <v>0</v>
      </c>
      <c r="J84" s="178">
        <v>0</v>
      </c>
      <c r="K84" s="179">
        <v>0</v>
      </c>
      <c r="L84" s="185"/>
      <c r="M84" s="186">
        <f>(C84*R84)+(D84*R84)+(E84*R84)</f>
        <v>0</v>
      </c>
      <c r="N84" s="187">
        <f>(F84*R84)+(G84*R84)+(H84*R84)</f>
        <v>0</v>
      </c>
      <c r="O84" s="188">
        <f>(I84*R84)+(J84*R84)+(K84*R84)</f>
        <v>0</v>
      </c>
      <c r="P84" s="189">
        <f>(M84+N84+O84)</f>
        <v>0</v>
      </c>
      <c r="R84" s="114">
        <f t="shared" si="204"/>
        <v>0.16899804933760018</v>
      </c>
      <c r="T84" s="90"/>
      <c r="V84" s="98"/>
      <c r="W84" s="104">
        <v>2087</v>
      </c>
      <c r="X84" s="104">
        <v>0</v>
      </c>
      <c r="Y84" s="178">
        <v>0</v>
      </c>
      <c r="Z84" s="179">
        <v>0</v>
      </c>
      <c r="AA84" s="180">
        <v>0</v>
      </c>
      <c r="AB84" s="178">
        <v>0</v>
      </c>
      <c r="AC84" s="177">
        <v>0</v>
      </c>
      <c r="AD84" s="180">
        <v>90000</v>
      </c>
      <c r="AE84" s="178">
        <v>0</v>
      </c>
      <c r="AF84" s="179">
        <v>0</v>
      </c>
      <c r="AG84" s="185"/>
      <c r="AH84" s="186">
        <f>(X84*AM84)+(Y84*AM84)+(Z84*AM84)</f>
        <v>0</v>
      </c>
      <c r="AI84" s="187">
        <f>(AA84*AM84)+(AB84*AM84)+(AC84*AM84)</f>
        <v>0</v>
      </c>
      <c r="AJ84" s="188">
        <f>(AD84*AM84)+(AE84*AM84)+(AF84*AM84)</f>
        <v>15209.824440384016</v>
      </c>
      <c r="AK84" s="189">
        <f>(AH84+AI84+AJ84)</f>
        <v>15209.824440384016</v>
      </c>
      <c r="AM84" s="114">
        <f t="shared" si="208"/>
        <v>0.16899804933760018</v>
      </c>
      <c r="AO84" s="90"/>
      <c r="AQ84" s="98"/>
      <c r="AR84" s="104">
        <v>2087</v>
      </c>
      <c r="AS84" s="104">
        <v>0</v>
      </c>
      <c r="AT84" s="178">
        <v>0</v>
      </c>
      <c r="AU84" s="179">
        <v>0</v>
      </c>
      <c r="AV84" s="180">
        <v>0</v>
      </c>
      <c r="AW84" s="178">
        <v>0</v>
      </c>
      <c r="AX84" s="177">
        <v>0</v>
      </c>
      <c r="AY84" s="178">
        <v>0</v>
      </c>
      <c r="AZ84" s="178">
        <v>0</v>
      </c>
      <c r="BA84" s="179">
        <v>0</v>
      </c>
      <c r="BB84" s="185"/>
      <c r="BC84" s="186">
        <f>(AS84*BH84)+(AT84*BH84)+(AU84*BH84)</f>
        <v>0</v>
      </c>
      <c r="BD84" s="187">
        <f>(AV84*BH84)+(AW84*BH84)+(AX84*BH84)</f>
        <v>0</v>
      </c>
      <c r="BE84" s="188">
        <f>(AY84*BH84)+(AZ84*BH84)+(BA84*BH84)</f>
        <v>0</v>
      </c>
      <c r="BF84" s="189">
        <f>(BC84+BD84+BE84)</f>
        <v>0</v>
      </c>
      <c r="BH84" s="114">
        <f t="shared" si="212"/>
        <v>0.16899804933760018</v>
      </c>
      <c r="BJ84" s="90"/>
    </row>
    <row r="85" spans="1:62" ht="20.100000000000001" customHeight="1" x14ac:dyDescent="0.4">
      <c r="A85" s="98"/>
      <c r="B85" s="99">
        <v>2088</v>
      </c>
      <c r="C85" s="181">
        <v>0</v>
      </c>
      <c r="D85" s="182">
        <v>0</v>
      </c>
      <c r="E85" s="183">
        <v>0</v>
      </c>
      <c r="F85" s="184">
        <v>0</v>
      </c>
      <c r="G85" s="182">
        <v>0</v>
      </c>
      <c r="H85" s="181">
        <v>0</v>
      </c>
      <c r="I85" s="184">
        <v>0</v>
      </c>
      <c r="J85" s="182">
        <v>0</v>
      </c>
      <c r="K85" s="183">
        <v>0</v>
      </c>
      <c r="L85" s="185"/>
      <c r="M85" s="190">
        <f>(C85*R85)+(D85*R85)+(E85*R85)</f>
        <v>0</v>
      </c>
      <c r="N85" s="191">
        <f>(F85*R85)+(G85*R85)+(H85*R85)</f>
        <v>0</v>
      </c>
      <c r="O85" s="192">
        <f>(I85*R85)+(J85*R85)+(K85*R85)</f>
        <v>0</v>
      </c>
      <c r="P85" s="207">
        <f t="shared" ref="P85:P87" si="225">(M85+N85+O85)</f>
        <v>0</v>
      </c>
      <c r="R85" s="114">
        <f t="shared" si="204"/>
        <v>0.16487614569521972</v>
      </c>
      <c r="T85" s="90"/>
      <c r="V85" s="98"/>
      <c r="W85" s="99">
        <v>2088</v>
      </c>
      <c r="X85" s="99">
        <v>0</v>
      </c>
      <c r="Y85" s="182">
        <v>0</v>
      </c>
      <c r="Z85" s="183">
        <v>0</v>
      </c>
      <c r="AA85" s="184">
        <v>0</v>
      </c>
      <c r="AB85" s="182">
        <v>0</v>
      </c>
      <c r="AC85" s="181">
        <v>0</v>
      </c>
      <c r="AD85" s="184">
        <v>90000</v>
      </c>
      <c r="AE85" s="182">
        <v>0</v>
      </c>
      <c r="AF85" s="183">
        <v>0</v>
      </c>
      <c r="AG85" s="185"/>
      <c r="AH85" s="190">
        <f>(X85*AM85)+(Y85*AM85)+(Z85*AM85)</f>
        <v>0</v>
      </c>
      <c r="AI85" s="191">
        <f>(AA85*AM85)+(AB85*AM85)+(AC85*AM85)</f>
        <v>0</v>
      </c>
      <c r="AJ85" s="192">
        <f>(AD85*AM85)+(AE85*AM85)+(AF85*AM85)</f>
        <v>14838.853112569774</v>
      </c>
      <c r="AK85" s="207">
        <f t="shared" ref="AK85:AK87" si="226">(AH85+AI85+AJ85)</f>
        <v>14838.853112569774</v>
      </c>
      <c r="AM85" s="114">
        <f t="shared" si="208"/>
        <v>0.16487614569521972</v>
      </c>
      <c r="AO85" s="90"/>
      <c r="AQ85" s="98"/>
      <c r="AR85" s="99">
        <v>2088</v>
      </c>
      <c r="AS85" s="99">
        <v>0</v>
      </c>
      <c r="AT85" s="182">
        <v>0</v>
      </c>
      <c r="AU85" s="183">
        <v>0</v>
      </c>
      <c r="AV85" s="184">
        <v>0</v>
      </c>
      <c r="AW85" s="182">
        <v>0</v>
      </c>
      <c r="AX85" s="181">
        <v>0</v>
      </c>
      <c r="AY85" s="182">
        <v>0</v>
      </c>
      <c r="AZ85" s="182">
        <v>0</v>
      </c>
      <c r="BA85" s="183">
        <v>0</v>
      </c>
      <c r="BB85" s="185"/>
      <c r="BC85" s="190">
        <f>(AS85*BH85)+(AT85*BH85)+(AU85*BH85)</f>
        <v>0</v>
      </c>
      <c r="BD85" s="191">
        <f>(AV85*BH85)+(AW85*BH85)+(AX85*BH85)</f>
        <v>0</v>
      </c>
      <c r="BE85" s="192">
        <f>(AY85*BH85)+(AZ85*BH85)+(BA85*BH85)</f>
        <v>0</v>
      </c>
      <c r="BF85" s="207">
        <f t="shared" ref="BF85:BF87" si="227">(BC85+BD85+BE85)</f>
        <v>0</v>
      </c>
      <c r="BH85" s="114">
        <f t="shared" si="212"/>
        <v>0.16487614569521972</v>
      </c>
      <c r="BJ85" s="90"/>
    </row>
    <row r="86" spans="1:62" ht="20.100000000000001" customHeight="1" x14ac:dyDescent="0.4">
      <c r="A86" s="98"/>
      <c r="B86" s="104">
        <v>2089</v>
      </c>
      <c r="C86" s="177">
        <v>0</v>
      </c>
      <c r="D86" s="178">
        <v>0</v>
      </c>
      <c r="E86" s="179">
        <v>0</v>
      </c>
      <c r="F86" s="180">
        <v>0</v>
      </c>
      <c r="G86" s="178">
        <v>0</v>
      </c>
      <c r="H86" s="177">
        <v>0</v>
      </c>
      <c r="I86" s="180">
        <v>0</v>
      </c>
      <c r="J86" s="178">
        <v>0</v>
      </c>
      <c r="K86" s="179">
        <v>0</v>
      </c>
      <c r="L86" s="185"/>
      <c r="M86" s="186">
        <f t="shared" ref="M86:M87" si="228">(C86*R86)+(D86*R86)+(E86*R86)</f>
        <v>0</v>
      </c>
      <c r="N86" s="187">
        <f t="shared" ref="N86:N87" si="229">(F86*R86)+(G86*R86)+(H86*R86)</f>
        <v>0</v>
      </c>
      <c r="O86" s="188">
        <f t="shared" ref="O86:O87" si="230">(I86*R86)+(J86*R86)+(K86*R86)</f>
        <v>0</v>
      </c>
      <c r="P86" s="189">
        <f t="shared" si="225"/>
        <v>0</v>
      </c>
      <c r="R86" s="114"/>
      <c r="T86" s="90"/>
      <c r="V86" s="98"/>
      <c r="W86" s="104">
        <v>2089</v>
      </c>
      <c r="X86" s="104">
        <v>0</v>
      </c>
      <c r="Y86" s="178">
        <v>0</v>
      </c>
      <c r="Z86" s="179">
        <v>0</v>
      </c>
      <c r="AA86" s="180">
        <v>0</v>
      </c>
      <c r="AB86" s="178">
        <v>0</v>
      </c>
      <c r="AC86" s="177">
        <v>0</v>
      </c>
      <c r="AD86" s="180">
        <v>90000</v>
      </c>
      <c r="AE86" s="178">
        <v>0</v>
      </c>
      <c r="AF86" s="179">
        <v>0</v>
      </c>
      <c r="AG86" s="185"/>
      <c r="AH86" s="186">
        <f t="shared" ref="AH86:AH87" si="231">(X86*AM86)+(Y86*AM86)+(Z86*AM86)</f>
        <v>0</v>
      </c>
      <c r="AI86" s="187">
        <f t="shared" ref="AI86:AI87" si="232">(AA86*AM86)+(AB86*AM86)+(AC86*AM86)</f>
        <v>0</v>
      </c>
      <c r="AJ86" s="188">
        <f t="shared" ref="AJ86:AJ87" si="233">(AD86*AM86)+(AE86*AM86)+(AF86*AM86)</f>
        <v>0</v>
      </c>
      <c r="AK86" s="189">
        <f t="shared" si="226"/>
        <v>0</v>
      </c>
      <c r="AM86" s="114"/>
      <c r="AO86" s="90"/>
      <c r="AQ86" s="98"/>
      <c r="AR86" s="104">
        <v>2089</v>
      </c>
      <c r="AS86" s="104">
        <v>0</v>
      </c>
      <c r="AT86" s="178">
        <v>0</v>
      </c>
      <c r="AU86" s="179">
        <v>0</v>
      </c>
      <c r="AV86" s="180">
        <v>0</v>
      </c>
      <c r="AW86" s="178">
        <v>0</v>
      </c>
      <c r="AX86" s="177">
        <v>0</v>
      </c>
      <c r="AY86" s="178">
        <v>0</v>
      </c>
      <c r="AZ86" s="178">
        <v>0</v>
      </c>
      <c r="BA86" s="179">
        <v>0</v>
      </c>
      <c r="BB86" s="185"/>
      <c r="BC86" s="186">
        <f t="shared" ref="BC86:BC87" si="234">(AS86*BH86)+(AT86*BH86)+(AU86*BH86)</f>
        <v>0</v>
      </c>
      <c r="BD86" s="187">
        <f t="shared" ref="BD86:BD87" si="235">(AV86*BH86)+(AW86*BH86)+(AX86*BH86)</f>
        <v>0</v>
      </c>
      <c r="BE86" s="188">
        <f t="shared" ref="BE86:BE87" si="236">(AY86*BH86)+(AZ86*BH86)+(BA86*BH86)</f>
        <v>0</v>
      </c>
      <c r="BF86" s="189">
        <f t="shared" si="227"/>
        <v>0</v>
      </c>
      <c r="BH86" s="114"/>
      <c r="BJ86" s="90"/>
    </row>
    <row r="87" spans="1:62" ht="20.100000000000001" customHeight="1" x14ac:dyDescent="0.4">
      <c r="A87" s="98"/>
      <c r="B87" s="99">
        <v>2090</v>
      </c>
      <c r="C87" s="181">
        <v>0</v>
      </c>
      <c r="D87" s="182">
        <v>0</v>
      </c>
      <c r="E87" s="183">
        <v>0</v>
      </c>
      <c r="F87" s="184">
        <v>0</v>
      </c>
      <c r="G87" s="182">
        <v>0</v>
      </c>
      <c r="H87" s="181">
        <v>0</v>
      </c>
      <c r="I87" s="184">
        <v>0</v>
      </c>
      <c r="J87" s="182">
        <v>0</v>
      </c>
      <c r="K87" s="183">
        <v>0</v>
      </c>
      <c r="L87" s="185"/>
      <c r="M87" s="190">
        <f t="shared" si="228"/>
        <v>0</v>
      </c>
      <c r="N87" s="191">
        <f t="shared" si="229"/>
        <v>0</v>
      </c>
      <c r="O87" s="192">
        <f t="shared" si="230"/>
        <v>0</v>
      </c>
      <c r="P87" s="207">
        <f t="shared" si="225"/>
        <v>0</v>
      </c>
      <c r="R87" s="114">
        <f>(R85/(1+$B$3))</f>
        <v>0.16085477628801925</v>
      </c>
      <c r="T87" s="90"/>
      <c r="V87" s="98"/>
      <c r="W87" s="99">
        <v>2090</v>
      </c>
      <c r="X87" s="99">
        <v>0</v>
      </c>
      <c r="Y87" s="182">
        <v>0</v>
      </c>
      <c r="Z87" s="183">
        <v>0</v>
      </c>
      <c r="AA87" s="184">
        <v>0</v>
      </c>
      <c r="AB87" s="182">
        <v>0</v>
      </c>
      <c r="AC87" s="181">
        <v>0</v>
      </c>
      <c r="AD87" s="184">
        <v>90000</v>
      </c>
      <c r="AE87" s="182">
        <v>0</v>
      </c>
      <c r="AF87" s="183">
        <v>0</v>
      </c>
      <c r="AG87" s="185"/>
      <c r="AH87" s="190">
        <f t="shared" si="231"/>
        <v>0</v>
      </c>
      <c r="AI87" s="191">
        <f t="shared" si="232"/>
        <v>0</v>
      </c>
      <c r="AJ87" s="192">
        <f t="shared" si="233"/>
        <v>14476.929865921733</v>
      </c>
      <c r="AK87" s="207">
        <f t="shared" si="226"/>
        <v>14476.929865921733</v>
      </c>
      <c r="AM87" s="114">
        <f>(AM85/(1+$B$3))</f>
        <v>0.16085477628801925</v>
      </c>
      <c r="AO87" s="90"/>
      <c r="AQ87" s="98"/>
      <c r="AR87" s="99">
        <v>2090</v>
      </c>
      <c r="AS87" s="99">
        <v>0</v>
      </c>
      <c r="AT87" s="182">
        <v>0</v>
      </c>
      <c r="AU87" s="183">
        <v>0</v>
      </c>
      <c r="AV87" s="184">
        <v>0</v>
      </c>
      <c r="AW87" s="182">
        <v>0</v>
      </c>
      <c r="AX87" s="181">
        <v>0</v>
      </c>
      <c r="AY87" s="184">
        <v>0</v>
      </c>
      <c r="AZ87" s="182">
        <v>0</v>
      </c>
      <c r="BA87" s="183">
        <v>0</v>
      </c>
      <c r="BB87" s="185"/>
      <c r="BC87" s="190">
        <f t="shared" si="234"/>
        <v>0</v>
      </c>
      <c r="BD87" s="191">
        <f t="shared" si="235"/>
        <v>0</v>
      </c>
      <c r="BE87" s="192">
        <f t="shared" si="236"/>
        <v>0</v>
      </c>
      <c r="BF87" s="207">
        <f t="shared" si="227"/>
        <v>0</v>
      </c>
      <c r="BH87" s="114">
        <f>(BH85/(1+$B$3))</f>
        <v>0.16085477628801925</v>
      </c>
      <c r="BJ87" s="90"/>
    </row>
    <row r="88" spans="1:62" ht="20.100000000000001" customHeight="1" x14ac:dyDescent="0.4">
      <c r="A88" s="98"/>
      <c r="B88" s="104">
        <v>2091</v>
      </c>
      <c r="C88" s="177">
        <v>0</v>
      </c>
      <c r="D88" s="178">
        <v>0</v>
      </c>
      <c r="E88" s="179">
        <v>0</v>
      </c>
      <c r="F88" s="180">
        <v>0</v>
      </c>
      <c r="G88" s="178">
        <v>0</v>
      </c>
      <c r="H88" s="177">
        <v>0</v>
      </c>
      <c r="I88" s="180">
        <v>0</v>
      </c>
      <c r="J88" s="178">
        <v>0</v>
      </c>
      <c r="K88" s="179">
        <v>0</v>
      </c>
      <c r="L88" s="185"/>
      <c r="M88" s="186">
        <f>(C88*R88)+(D88*R88)+(E88*R88)</f>
        <v>0</v>
      </c>
      <c r="N88" s="187">
        <f>(F88*R88)+(G88*R88)+(H88*R88)</f>
        <v>0</v>
      </c>
      <c r="O88" s="188">
        <f>(I88*R88)+(J88*R88)+(K88*R88)</f>
        <v>0</v>
      </c>
      <c r="P88" s="189">
        <f>(M88+N88+O88)</f>
        <v>0</v>
      </c>
      <c r="R88" s="114">
        <f t="shared" si="204"/>
        <v>0.15693148906148222</v>
      </c>
      <c r="T88" s="90"/>
      <c r="V88" s="98"/>
      <c r="W88" s="104">
        <v>2091</v>
      </c>
      <c r="X88" s="104">
        <v>0</v>
      </c>
      <c r="Y88" s="178">
        <v>0</v>
      </c>
      <c r="Z88" s="179">
        <v>0</v>
      </c>
      <c r="AA88" s="180">
        <v>0</v>
      </c>
      <c r="AB88" s="178">
        <v>0</v>
      </c>
      <c r="AC88" s="177">
        <v>0</v>
      </c>
      <c r="AD88" s="180">
        <v>0</v>
      </c>
      <c r="AE88" s="178">
        <v>0</v>
      </c>
      <c r="AF88" s="179">
        <v>0</v>
      </c>
      <c r="AG88" s="185"/>
      <c r="AH88" s="186">
        <f>(X88*AM88)+(Y88*AM88)+(Z88*AM88)</f>
        <v>0</v>
      </c>
      <c r="AI88" s="187">
        <f>(AA88*AM88)+(AB88*AM88)+(AC88*AM88)</f>
        <v>0</v>
      </c>
      <c r="AJ88" s="188">
        <f>(AD88*AM88)+(AE88*AM88)+(AF88*AM88)</f>
        <v>0</v>
      </c>
      <c r="AK88" s="189">
        <f>(AH88+AI88+AJ88)</f>
        <v>0</v>
      </c>
      <c r="AM88" s="114">
        <f t="shared" si="208"/>
        <v>0.15693148906148222</v>
      </c>
      <c r="AO88" s="90"/>
      <c r="AQ88" s="98"/>
      <c r="AR88" s="104">
        <v>2091</v>
      </c>
      <c r="AS88" s="104">
        <v>0</v>
      </c>
      <c r="AT88" s="178">
        <v>0</v>
      </c>
      <c r="AU88" s="179">
        <v>0</v>
      </c>
      <c r="AV88" s="180">
        <v>0</v>
      </c>
      <c r="AW88" s="178">
        <v>0</v>
      </c>
      <c r="AX88" s="177">
        <v>0</v>
      </c>
      <c r="AY88" s="180">
        <v>0</v>
      </c>
      <c r="AZ88" s="178">
        <v>0</v>
      </c>
      <c r="BA88" s="179">
        <v>0</v>
      </c>
      <c r="BB88" s="185"/>
      <c r="BC88" s="186">
        <f>(AS88*BH88)+(AT88*BH88)+(AU88*BH88)</f>
        <v>0</v>
      </c>
      <c r="BD88" s="187">
        <f>(AV88*BH88)+(AW88*BH88)+(AX88*BH88)</f>
        <v>0</v>
      </c>
      <c r="BE88" s="188">
        <f>(AY88*BH88)+(AZ88*BH88)+(BA88*BH88)</f>
        <v>0</v>
      </c>
      <c r="BF88" s="189">
        <f>(BC88+BD88+BE88)</f>
        <v>0</v>
      </c>
      <c r="BH88" s="114">
        <f t="shared" si="212"/>
        <v>0.15693148906148222</v>
      </c>
      <c r="BJ88" s="90"/>
    </row>
    <row r="89" spans="1:62" ht="20.100000000000001" customHeight="1" x14ac:dyDescent="0.4">
      <c r="A89" s="98"/>
      <c r="B89" s="99">
        <v>2092</v>
      </c>
      <c r="C89" s="181">
        <v>0</v>
      </c>
      <c r="D89" s="182">
        <v>0</v>
      </c>
      <c r="E89" s="183">
        <v>0</v>
      </c>
      <c r="F89" s="184">
        <v>0</v>
      </c>
      <c r="G89" s="182">
        <v>0</v>
      </c>
      <c r="H89" s="181">
        <v>0</v>
      </c>
      <c r="I89" s="184">
        <v>0</v>
      </c>
      <c r="J89" s="182">
        <v>0</v>
      </c>
      <c r="K89" s="183">
        <v>0</v>
      </c>
      <c r="L89" s="185"/>
      <c r="M89" s="190">
        <f>(C89*R89)+(D89*R89)+(E89*R89)</f>
        <v>0</v>
      </c>
      <c r="N89" s="191">
        <f>(F89*R89)+(G89*R89)+(H89*R89)</f>
        <v>0</v>
      </c>
      <c r="O89" s="192">
        <f>(I89*R89)+(J89*R89)+(K89*R89)</f>
        <v>0</v>
      </c>
      <c r="P89" s="207">
        <f t="shared" ref="P89:P91" si="237">(M89+N89+O89)</f>
        <v>0</v>
      </c>
      <c r="R89" s="114">
        <f t="shared" si="204"/>
        <v>0.15310389176729974</v>
      </c>
      <c r="T89" s="90"/>
      <c r="V89" s="98"/>
      <c r="W89" s="99">
        <v>2092</v>
      </c>
      <c r="X89" s="99">
        <v>0</v>
      </c>
      <c r="Y89" s="182">
        <v>0</v>
      </c>
      <c r="Z89" s="183">
        <v>0</v>
      </c>
      <c r="AA89" s="184">
        <v>0</v>
      </c>
      <c r="AB89" s="182">
        <v>0</v>
      </c>
      <c r="AC89" s="181">
        <v>0</v>
      </c>
      <c r="AD89" s="184">
        <v>0</v>
      </c>
      <c r="AE89" s="182">
        <v>0</v>
      </c>
      <c r="AF89" s="183">
        <v>0</v>
      </c>
      <c r="AG89" s="185"/>
      <c r="AH89" s="190">
        <f>(X89*AM89)+(Y89*AM89)+(Z89*AM89)</f>
        <v>0</v>
      </c>
      <c r="AI89" s="191">
        <f>(AA89*AM89)+(AB89*AM89)+(AC89*AM89)</f>
        <v>0</v>
      </c>
      <c r="AJ89" s="192">
        <f>(AD89*AM89)+(AE89*AM89)+(AF89*AM89)</f>
        <v>0</v>
      </c>
      <c r="AK89" s="207">
        <f t="shared" ref="AK89:AK91" si="238">(AH89+AI89+AJ89)</f>
        <v>0</v>
      </c>
      <c r="AM89" s="114">
        <f t="shared" si="208"/>
        <v>0.15310389176729974</v>
      </c>
      <c r="AO89" s="90"/>
      <c r="AQ89" s="98"/>
      <c r="AR89" s="99">
        <v>2092</v>
      </c>
      <c r="AS89" s="99">
        <v>0</v>
      </c>
      <c r="AT89" s="182">
        <v>0</v>
      </c>
      <c r="AU89" s="183">
        <v>0</v>
      </c>
      <c r="AV89" s="184">
        <v>0</v>
      </c>
      <c r="AW89" s="182">
        <v>0</v>
      </c>
      <c r="AX89" s="181">
        <v>0</v>
      </c>
      <c r="AY89" s="184">
        <v>0</v>
      </c>
      <c r="AZ89" s="182">
        <v>0</v>
      </c>
      <c r="BA89" s="183">
        <v>0</v>
      </c>
      <c r="BB89" s="185"/>
      <c r="BC89" s="190">
        <f>(AS89*BH89)+(AT89*BH89)+(AU89*BH89)</f>
        <v>0</v>
      </c>
      <c r="BD89" s="191">
        <f>(AV89*BH89)+(AW89*BH89)+(AX89*BH89)</f>
        <v>0</v>
      </c>
      <c r="BE89" s="192">
        <f>(AY89*BH89)+(AZ89*BH89)+(BA89*BH89)</f>
        <v>0</v>
      </c>
      <c r="BF89" s="207">
        <f t="shared" ref="BF89:BF91" si="239">(BC89+BD89+BE89)</f>
        <v>0</v>
      </c>
      <c r="BH89" s="114">
        <f t="shared" si="212"/>
        <v>0.15310389176729974</v>
      </c>
      <c r="BJ89" s="90"/>
    </row>
    <row r="90" spans="1:62" ht="20.100000000000001" customHeight="1" x14ac:dyDescent="0.4">
      <c r="A90" s="98"/>
      <c r="B90" s="104">
        <v>2093</v>
      </c>
      <c r="C90" s="177">
        <v>0</v>
      </c>
      <c r="D90" s="178">
        <v>0</v>
      </c>
      <c r="E90" s="179">
        <v>0</v>
      </c>
      <c r="F90" s="180">
        <v>0</v>
      </c>
      <c r="G90" s="178">
        <v>0</v>
      </c>
      <c r="H90" s="177">
        <v>0</v>
      </c>
      <c r="I90" s="180">
        <v>0</v>
      </c>
      <c r="J90" s="178">
        <v>0</v>
      </c>
      <c r="K90" s="179">
        <v>0</v>
      </c>
      <c r="L90" s="185"/>
      <c r="M90" s="186">
        <f t="shared" ref="M90:M91" si="240">(C90*R90)+(D90*R90)+(E90*R90)</f>
        <v>0</v>
      </c>
      <c r="N90" s="187">
        <f t="shared" ref="N90:N91" si="241">(F90*R90)+(G90*R90)+(H90*R90)</f>
        <v>0</v>
      </c>
      <c r="O90" s="188">
        <f t="shared" ref="O90:O91" si="242">(I90*R90)+(J90*R90)+(K90*R90)</f>
        <v>0</v>
      </c>
      <c r="P90" s="189">
        <f t="shared" si="237"/>
        <v>0</v>
      </c>
      <c r="R90" s="114">
        <f t="shared" si="204"/>
        <v>0.14936965050468268</v>
      </c>
      <c r="T90" s="90"/>
      <c r="V90" s="98"/>
      <c r="W90" s="104">
        <v>2093</v>
      </c>
      <c r="X90" s="104">
        <v>0</v>
      </c>
      <c r="Y90" s="178">
        <v>0</v>
      </c>
      <c r="Z90" s="179">
        <v>0</v>
      </c>
      <c r="AA90" s="180">
        <v>0</v>
      </c>
      <c r="AB90" s="178">
        <v>0</v>
      </c>
      <c r="AC90" s="177">
        <v>0</v>
      </c>
      <c r="AD90" s="180">
        <v>0</v>
      </c>
      <c r="AE90" s="178">
        <v>0</v>
      </c>
      <c r="AF90" s="179">
        <v>0</v>
      </c>
      <c r="AG90" s="185"/>
      <c r="AH90" s="186">
        <f t="shared" ref="AH90:AH91" si="243">(X90*AM90)+(Y90*AM90)+(Z90*AM90)</f>
        <v>0</v>
      </c>
      <c r="AI90" s="187">
        <f t="shared" ref="AI90:AI91" si="244">(AA90*AM90)+(AB90*AM90)+(AC90*AM90)</f>
        <v>0</v>
      </c>
      <c r="AJ90" s="188">
        <f t="shared" ref="AJ90:AJ91" si="245">(AD90*AM90)+(AE90*AM90)+(AF90*AM90)</f>
        <v>0</v>
      </c>
      <c r="AK90" s="189">
        <f t="shared" si="238"/>
        <v>0</v>
      </c>
      <c r="AM90" s="114">
        <f t="shared" si="208"/>
        <v>0.14936965050468268</v>
      </c>
      <c r="AO90" s="90"/>
      <c r="AQ90" s="98"/>
      <c r="AR90" s="104">
        <v>2093</v>
      </c>
      <c r="AS90" s="104">
        <v>0</v>
      </c>
      <c r="AT90" s="178">
        <v>0</v>
      </c>
      <c r="AU90" s="179">
        <v>0</v>
      </c>
      <c r="AV90" s="180">
        <v>0</v>
      </c>
      <c r="AW90" s="178">
        <v>0</v>
      </c>
      <c r="AX90" s="177">
        <v>0</v>
      </c>
      <c r="AY90" s="180">
        <v>0</v>
      </c>
      <c r="AZ90" s="178">
        <v>0</v>
      </c>
      <c r="BA90" s="179">
        <v>0</v>
      </c>
      <c r="BB90" s="185"/>
      <c r="BC90" s="186">
        <f t="shared" ref="BC90:BC91" si="246">(AS90*BH90)+(AT90*BH90)+(AU90*BH90)</f>
        <v>0</v>
      </c>
      <c r="BD90" s="187">
        <f t="shared" ref="BD90:BD91" si="247">(AV90*BH90)+(AW90*BH90)+(AX90*BH90)</f>
        <v>0</v>
      </c>
      <c r="BE90" s="188">
        <f t="shared" ref="BE90:BE91" si="248">(AY90*BH90)+(AZ90*BH90)+(BA90*BH90)</f>
        <v>0</v>
      </c>
      <c r="BF90" s="189">
        <f t="shared" si="239"/>
        <v>0</v>
      </c>
      <c r="BH90" s="114">
        <f t="shared" si="212"/>
        <v>0.14936965050468268</v>
      </c>
      <c r="BJ90" s="90"/>
    </row>
    <row r="91" spans="1:62" ht="20.100000000000001" customHeight="1" x14ac:dyDescent="0.4">
      <c r="A91" s="98"/>
      <c r="B91" s="99">
        <v>2094</v>
      </c>
      <c r="C91" s="181">
        <v>0</v>
      </c>
      <c r="D91" s="182">
        <v>0</v>
      </c>
      <c r="E91" s="183">
        <v>0</v>
      </c>
      <c r="F91" s="184">
        <v>0</v>
      </c>
      <c r="G91" s="182">
        <v>0</v>
      </c>
      <c r="H91" s="181">
        <v>0</v>
      </c>
      <c r="I91" s="184">
        <v>0</v>
      </c>
      <c r="J91" s="182">
        <v>0</v>
      </c>
      <c r="K91" s="183">
        <v>0</v>
      </c>
      <c r="L91" s="185"/>
      <c r="M91" s="190">
        <f t="shared" si="240"/>
        <v>0</v>
      </c>
      <c r="N91" s="191">
        <f t="shared" si="241"/>
        <v>0</v>
      </c>
      <c r="O91" s="192">
        <f t="shared" si="242"/>
        <v>0</v>
      </c>
      <c r="P91" s="207">
        <f t="shared" si="237"/>
        <v>0</v>
      </c>
      <c r="R91" s="114">
        <f t="shared" si="204"/>
        <v>0.14572648829725141</v>
      </c>
      <c r="T91" s="90"/>
      <c r="V91" s="98"/>
      <c r="W91" s="99">
        <v>2094</v>
      </c>
      <c r="X91" s="181">
        <v>0</v>
      </c>
      <c r="Y91" s="182">
        <v>0</v>
      </c>
      <c r="Z91" s="183">
        <v>0</v>
      </c>
      <c r="AA91" s="184">
        <v>0</v>
      </c>
      <c r="AB91" s="182">
        <v>0</v>
      </c>
      <c r="AC91" s="181">
        <v>0</v>
      </c>
      <c r="AD91" s="184">
        <v>0</v>
      </c>
      <c r="AE91" s="182">
        <v>0</v>
      </c>
      <c r="AF91" s="183">
        <v>0</v>
      </c>
      <c r="AG91" s="185"/>
      <c r="AH91" s="190">
        <f t="shared" si="243"/>
        <v>0</v>
      </c>
      <c r="AI91" s="191">
        <f t="shared" si="244"/>
        <v>0</v>
      </c>
      <c r="AJ91" s="192">
        <f t="shared" si="245"/>
        <v>0</v>
      </c>
      <c r="AK91" s="207">
        <f t="shared" si="238"/>
        <v>0</v>
      </c>
      <c r="AM91" s="114">
        <f t="shared" si="208"/>
        <v>0.14572648829725141</v>
      </c>
      <c r="AO91" s="90"/>
      <c r="AQ91" s="98"/>
      <c r="AR91" s="99">
        <v>2094</v>
      </c>
      <c r="AS91" s="181">
        <v>0</v>
      </c>
      <c r="AT91" s="182">
        <v>0</v>
      </c>
      <c r="AU91" s="183">
        <v>0</v>
      </c>
      <c r="AV91" s="184">
        <v>0</v>
      </c>
      <c r="AW91" s="182">
        <v>0</v>
      </c>
      <c r="AX91" s="181">
        <v>0</v>
      </c>
      <c r="AY91" s="184">
        <v>0</v>
      </c>
      <c r="AZ91" s="182">
        <v>0</v>
      </c>
      <c r="BA91" s="183">
        <v>0</v>
      </c>
      <c r="BB91" s="185"/>
      <c r="BC91" s="190">
        <f t="shared" si="246"/>
        <v>0</v>
      </c>
      <c r="BD91" s="191">
        <f t="shared" si="247"/>
        <v>0</v>
      </c>
      <c r="BE91" s="192">
        <f t="shared" si="248"/>
        <v>0</v>
      </c>
      <c r="BF91" s="207">
        <f t="shared" si="239"/>
        <v>0</v>
      </c>
      <c r="BH91" s="114">
        <f t="shared" si="212"/>
        <v>0.14572648829725141</v>
      </c>
      <c r="BJ91" s="90"/>
    </row>
    <row r="92" spans="1:62" ht="20.100000000000001" customHeight="1" x14ac:dyDescent="0.4">
      <c r="A92" s="98"/>
      <c r="B92" s="104">
        <v>2095</v>
      </c>
      <c r="C92" s="177">
        <v>0</v>
      </c>
      <c r="D92" s="178">
        <v>0</v>
      </c>
      <c r="E92" s="179">
        <v>0</v>
      </c>
      <c r="F92" s="180">
        <v>0</v>
      </c>
      <c r="G92" s="178">
        <v>0</v>
      </c>
      <c r="H92" s="177">
        <v>0</v>
      </c>
      <c r="I92" s="180">
        <v>0</v>
      </c>
      <c r="J92" s="178">
        <v>0</v>
      </c>
      <c r="K92" s="179">
        <v>0</v>
      </c>
      <c r="L92" s="185"/>
      <c r="M92" s="186">
        <f>(C92*R92)+(D92*R92)+(E92*R92)</f>
        <v>0</v>
      </c>
      <c r="N92" s="187">
        <f>(F92*R92)+(G92*R92)+(H92*R92)</f>
        <v>0</v>
      </c>
      <c r="O92" s="188">
        <f>(I92*R92)+(J92*R92)+(K92*R92)</f>
        <v>0</v>
      </c>
      <c r="P92" s="189">
        <f>(M92+N92+O92)</f>
        <v>0</v>
      </c>
      <c r="R92" s="114">
        <f t="shared" si="204"/>
        <v>0.14217218370463552</v>
      </c>
      <c r="T92" s="90"/>
      <c r="V92" s="98"/>
      <c r="W92" s="104">
        <v>2095</v>
      </c>
      <c r="X92" s="177">
        <v>0</v>
      </c>
      <c r="Y92" s="178">
        <v>0</v>
      </c>
      <c r="Z92" s="179">
        <v>0</v>
      </c>
      <c r="AA92" s="180">
        <v>0</v>
      </c>
      <c r="AB92" s="178">
        <v>0</v>
      </c>
      <c r="AC92" s="177">
        <v>0</v>
      </c>
      <c r="AD92" s="180">
        <v>0</v>
      </c>
      <c r="AE92" s="178">
        <v>0</v>
      </c>
      <c r="AF92" s="179">
        <v>0</v>
      </c>
      <c r="AG92" s="185"/>
      <c r="AH92" s="186">
        <f>(X92*AM92)+(Y92*AM92)+(Z92*AM92)</f>
        <v>0</v>
      </c>
      <c r="AI92" s="187">
        <f>(AA92*AM92)+(AB92*AM92)+(AC92*AM92)</f>
        <v>0</v>
      </c>
      <c r="AJ92" s="188">
        <f>(AD92*AM92)+(AE92*AM92)+(AF92*AM92)</f>
        <v>0</v>
      </c>
      <c r="AK92" s="189">
        <f>(AH92+AI92+AJ92)</f>
        <v>0</v>
      </c>
      <c r="AM92" s="114">
        <f t="shared" si="208"/>
        <v>0.14217218370463552</v>
      </c>
      <c r="AO92" s="90"/>
      <c r="AQ92" s="98"/>
      <c r="AR92" s="104">
        <v>2095</v>
      </c>
      <c r="AS92" s="177">
        <v>0</v>
      </c>
      <c r="AT92" s="178">
        <v>0</v>
      </c>
      <c r="AU92" s="179">
        <v>0</v>
      </c>
      <c r="AV92" s="180">
        <v>0</v>
      </c>
      <c r="AW92" s="178">
        <v>0</v>
      </c>
      <c r="AX92" s="177">
        <v>0</v>
      </c>
      <c r="AY92" s="180">
        <v>0</v>
      </c>
      <c r="AZ92" s="178">
        <v>0</v>
      </c>
      <c r="BA92" s="179">
        <v>0</v>
      </c>
      <c r="BB92" s="185"/>
      <c r="BC92" s="186">
        <f>(AS92*BH92)+(AT92*BH92)+(AU92*BH92)</f>
        <v>0</v>
      </c>
      <c r="BD92" s="187">
        <f>(AV92*BH92)+(AW92*BH92)+(AX92*BH92)</f>
        <v>0</v>
      </c>
      <c r="BE92" s="188">
        <f>(AY92*BH92)+(AZ92*BH92)+(BA92*BH92)</f>
        <v>0</v>
      </c>
      <c r="BF92" s="189">
        <f>(BC92+BD92+BE92)</f>
        <v>0</v>
      </c>
      <c r="BH92" s="114">
        <f t="shared" si="212"/>
        <v>0.14217218370463552</v>
      </c>
      <c r="BJ92" s="90"/>
    </row>
    <row r="93" spans="1:62" ht="20.100000000000001" customHeight="1" x14ac:dyDescent="0.4">
      <c r="A93" s="98"/>
      <c r="B93" s="99">
        <v>2096</v>
      </c>
      <c r="C93" s="181">
        <v>0</v>
      </c>
      <c r="D93" s="182">
        <v>0</v>
      </c>
      <c r="E93" s="183">
        <v>0</v>
      </c>
      <c r="F93" s="184">
        <v>0</v>
      </c>
      <c r="G93" s="182">
        <v>0</v>
      </c>
      <c r="H93" s="181">
        <v>0</v>
      </c>
      <c r="I93" s="184">
        <v>0</v>
      </c>
      <c r="J93" s="182">
        <v>0</v>
      </c>
      <c r="K93" s="183">
        <v>0</v>
      </c>
      <c r="L93" s="185"/>
      <c r="M93" s="190">
        <f>(C93*R93)+(D93*R93)+(E93*R93)</f>
        <v>0</v>
      </c>
      <c r="N93" s="191">
        <f>(F93*R93)+(G93*R93)+(H93*R93)</f>
        <v>0</v>
      </c>
      <c r="O93" s="192">
        <f>(I93*R93)+(J93*R93)+(K93*R93)</f>
        <v>0</v>
      </c>
      <c r="P93" s="207">
        <f t="shared" ref="P93:P95" si="249">(M93+N93+O93)</f>
        <v>0</v>
      </c>
      <c r="R93" s="114">
        <f t="shared" si="204"/>
        <v>0.13870456946793711</v>
      </c>
      <c r="T93" s="90"/>
      <c r="V93" s="98"/>
      <c r="W93" s="99">
        <v>2096</v>
      </c>
      <c r="X93" s="181">
        <v>0</v>
      </c>
      <c r="Y93" s="182">
        <v>0</v>
      </c>
      <c r="Z93" s="183">
        <v>0</v>
      </c>
      <c r="AA93" s="184">
        <v>0</v>
      </c>
      <c r="AB93" s="182">
        <v>0</v>
      </c>
      <c r="AC93" s="181">
        <v>0</v>
      </c>
      <c r="AD93" s="184">
        <v>0</v>
      </c>
      <c r="AE93" s="182">
        <v>0</v>
      </c>
      <c r="AF93" s="183">
        <v>0</v>
      </c>
      <c r="AG93" s="185"/>
      <c r="AH93" s="190">
        <f>(X93*AM93)+(Y93*AM93)+(Z93*AM93)</f>
        <v>0</v>
      </c>
      <c r="AI93" s="191">
        <f>(AA93*AM93)+(AB93*AM93)+(AC93*AM93)</f>
        <v>0</v>
      </c>
      <c r="AJ93" s="192">
        <f>(AD93*AM93)+(AE93*AM93)+(AF93*AM93)</f>
        <v>0</v>
      </c>
      <c r="AK93" s="207">
        <f t="shared" ref="AK93:AK97" si="250">(AH93+AI93+AJ93)</f>
        <v>0</v>
      </c>
      <c r="AM93" s="114">
        <f t="shared" si="208"/>
        <v>0.13870456946793711</v>
      </c>
      <c r="AO93" s="90"/>
      <c r="AQ93" s="98"/>
      <c r="AR93" s="99">
        <v>2096</v>
      </c>
      <c r="AS93" s="181">
        <v>0</v>
      </c>
      <c r="AT93" s="182">
        <v>0</v>
      </c>
      <c r="AU93" s="183">
        <v>0</v>
      </c>
      <c r="AV93" s="184">
        <v>0</v>
      </c>
      <c r="AW93" s="182">
        <v>0</v>
      </c>
      <c r="AX93" s="181">
        <v>0</v>
      </c>
      <c r="AY93" s="184">
        <v>0</v>
      </c>
      <c r="AZ93" s="182">
        <v>0</v>
      </c>
      <c r="BA93" s="183">
        <v>0</v>
      </c>
      <c r="BB93" s="185"/>
      <c r="BC93" s="190">
        <f>(AS93*BH93)+(AT93*BH93)+(AU93*BH93)</f>
        <v>0</v>
      </c>
      <c r="BD93" s="191">
        <f>(AV93*BH93)+(AW93*BH93)+(AX93*BH93)</f>
        <v>0</v>
      </c>
      <c r="BE93" s="192">
        <f>(AY93*BH93)+(AZ93*BH93)+(BA93*BH93)</f>
        <v>0</v>
      </c>
      <c r="BF93" s="207">
        <f t="shared" ref="BF93:BF97" si="251">(BC93+BD93+BE93)</f>
        <v>0</v>
      </c>
      <c r="BH93" s="114">
        <f t="shared" si="212"/>
        <v>0.13870456946793711</v>
      </c>
      <c r="BJ93" s="90"/>
    </row>
    <row r="94" spans="1:62" ht="20.100000000000001" customHeight="1" x14ac:dyDescent="0.4">
      <c r="A94" s="98"/>
      <c r="B94" s="104">
        <v>2097</v>
      </c>
      <c r="C94" s="177">
        <v>0</v>
      </c>
      <c r="D94" s="178">
        <v>0</v>
      </c>
      <c r="E94" s="179">
        <v>0</v>
      </c>
      <c r="F94" s="180">
        <v>0</v>
      </c>
      <c r="G94" s="178">
        <v>0</v>
      </c>
      <c r="H94" s="177">
        <v>0</v>
      </c>
      <c r="I94" s="180">
        <v>0</v>
      </c>
      <c r="J94" s="178">
        <v>0</v>
      </c>
      <c r="K94" s="179">
        <v>0</v>
      </c>
      <c r="L94" s="185"/>
      <c r="M94" s="186">
        <f t="shared" ref="M94:M95" si="252">(C94*R94)+(D94*R94)+(E94*R94)</f>
        <v>0</v>
      </c>
      <c r="N94" s="187">
        <f t="shared" ref="N94:N95" si="253">(F94*R94)+(G94*R94)+(H94*R94)</f>
        <v>0</v>
      </c>
      <c r="O94" s="188">
        <f t="shared" ref="O94:O95" si="254">(I94*R94)+(J94*R94)+(K94*R94)</f>
        <v>0</v>
      </c>
      <c r="P94" s="189">
        <f t="shared" si="249"/>
        <v>0</v>
      </c>
      <c r="R94" s="114">
        <f t="shared" si="204"/>
        <v>0.13532153118823134</v>
      </c>
      <c r="T94" s="90"/>
      <c r="V94" s="98"/>
      <c r="W94" s="104">
        <v>2097</v>
      </c>
      <c r="X94" s="177">
        <v>0</v>
      </c>
      <c r="Y94" s="178">
        <v>0</v>
      </c>
      <c r="Z94" s="179">
        <v>0</v>
      </c>
      <c r="AA94" s="180">
        <v>0</v>
      </c>
      <c r="AB94" s="178">
        <v>0</v>
      </c>
      <c r="AC94" s="177">
        <v>0</v>
      </c>
      <c r="AD94" s="180">
        <v>0</v>
      </c>
      <c r="AE94" s="178">
        <v>0</v>
      </c>
      <c r="AF94" s="179">
        <v>0</v>
      </c>
      <c r="AG94" s="185"/>
      <c r="AH94" s="186">
        <f t="shared" ref="AH94:AH97" si="255">(X94*AM94)+(Y94*AM94)+(Z94*AM94)</f>
        <v>0</v>
      </c>
      <c r="AI94" s="187">
        <f t="shared" ref="AI94:AI97" si="256">(AA94*AM94)+(AB94*AM94)+(AC94*AM94)</f>
        <v>0</v>
      </c>
      <c r="AJ94" s="188">
        <f t="shared" ref="AJ94:AJ97" si="257">(AD94*AM94)+(AE94*AM94)+(AF94*AM94)</f>
        <v>0</v>
      </c>
      <c r="AK94" s="189">
        <f t="shared" si="250"/>
        <v>0</v>
      </c>
      <c r="AM94" s="114">
        <f t="shared" si="208"/>
        <v>0.13532153118823134</v>
      </c>
      <c r="AO94" s="90"/>
      <c r="AQ94" s="98"/>
      <c r="AR94" s="104">
        <v>2097</v>
      </c>
      <c r="AS94" s="177">
        <v>0</v>
      </c>
      <c r="AT94" s="178">
        <v>0</v>
      </c>
      <c r="AU94" s="179">
        <v>0</v>
      </c>
      <c r="AV94" s="180">
        <v>0</v>
      </c>
      <c r="AW94" s="178">
        <v>0</v>
      </c>
      <c r="AX94" s="177">
        <v>0</v>
      </c>
      <c r="AY94" s="180">
        <v>0</v>
      </c>
      <c r="AZ94" s="178">
        <v>0</v>
      </c>
      <c r="BA94" s="179">
        <v>0</v>
      </c>
      <c r="BB94" s="185"/>
      <c r="BC94" s="186">
        <f t="shared" ref="BC94:BC97" si="258">(AS94*BH94)+(AT94*BH94)+(AU94*BH94)</f>
        <v>0</v>
      </c>
      <c r="BD94" s="187">
        <f t="shared" ref="BD94:BD97" si="259">(AV94*BH94)+(AW94*BH94)+(AX94*BH94)</f>
        <v>0</v>
      </c>
      <c r="BE94" s="188">
        <f t="shared" ref="BE94:BE97" si="260">(AY94*BH94)+(AZ94*BH94)+(BA94*BH94)</f>
        <v>0</v>
      </c>
      <c r="BF94" s="189">
        <f t="shared" si="251"/>
        <v>0</v>
      </c>
      <c r="BH94" s="114">
        <f t="shared" si="212"/>
        <v>0.13532153118823134</v>
      </c>
      <c r="BJ94" s="90"/>
    </row>
    <row r="95" spans="1:62" ht="20.100000000000001" customHeight="1" x14ac:dyDescent="0.4">
      <c r="A95" s="98"/>
      <c r="B95" s="99">
        <v>2098</v>
      </c>
      <c r="C95" s="181">
        <v>0</v>
      </c>
      <c r="D95" s="182">
        <v>0</v>
      </c>
      <c r="E95" s="183">
        <v>0</v>
      </c>
      <c r="F95" s="184">
        <v>0</v>
      </c>
      <c r="G95" s="182">
        <v>0</v>
      </c>
      <c r="H95" s="181">
        <v>0</v>
      </c>
      <c r="I95" s="184">
        <v>0</v>
      </c>
      <c r="J95" s="182">
        <v>0</v>
      </c>
      <c r="K95" s="183">
        <v>0</v>
      </c>
      <c r="L95" s="185"/>
      <c r="M95" s="190">
        <f t="shared" si="252"/>
        <v>0</v>
      </c>
      <c r="N95" s="191">
        <f t="shared" si="253"/>
        <v>0</v>
      </c>
      <c r="O95" s="192">
        <f t="shared" si="254"/>
        <v>0</v>
      </c>
      <c r="P95" s="207">
        <f t="shared" si="249"/>
        <v>0</v>
      </c>
      <c r="R95" s="114">
        <f t="shared" si="204"/>
        <v>0.13202100603729888</v>
      </c>
      <c r="T95" s="90"/>
      <c r="V95" s="98"/>
      <c r="W95" s="99">
        <v>2098</v>
      </c>
      <c r="X95" s="181">
        <v>0</v>
      </c>
      <c r="Y95" s="182">
        <v>0</v>
      </c>
      <c r="Z95" s="183">
        <v>0</v>
      </c>
      <c r="AA95" s="184">
        <v>0</v>
      </c>
      <c r="AB95" s="182">
        <v>0</v>
      </c>
      <c r="AC95" s="181">
        <v>0</v>
      </c>
      <c r="AD95" s="184">
        <v>0</v>
      </c>
      <c r="AE95" s="182">
        <v>0</v>
      </c>
      <c r="AF95" s="183">
        <v>0</v>
      </c>
      <c r="AG95" s="185"/>
      <c r="AH95" s="190">
        <f t="shared" si="255"/>
        <v>0</v>
      </c>
      <c r="AI95" s="191">
        <f t="shared" si="256"/>
        <v>0</v>
      </c>
      <c r="AJ95" s="192">
        <f t="shared" si="257"/>
        <v>0</v>
      </c>
      <c r="AK95" s="207">
        <f t="shared" si="250"/>
        <v>0</v>
      </c>
      <c r="AM95" s="114">
        <f t="shared" si="208"/>
        <v>0.13202100603729888</v>
      </c>
      <c r="AO95" s="90"/>
      <c r="AQ95" s="98"/>
      <c r="AR95" s="99">
        <v>2098</v>
      </c>
      <c r="AS95" s="181">
        <v>0</v>
      </c>
      <c r="AT95" s="182">
        <v>0</v>
      </c>
      <c r="AU95" s="183">
        <v>0</v>
      </c>
      <c r="AV95" s="184">
        <v>0</v>
      </c>
      <c r="AW95" s="182">
        <v>0</v>
      </c>
      <c r="AX95" s="181">
        <v>0</v>
      </c>
      <c r="AY95" s="184">
        <v>0</v>
      </c>
      <c r="AZ95" s="182">
        <v>0</v>
      </c>
      <c r="BA95" s="183">
        <v>0</v>
      </c>
      <c r="BB95" s="185"/>
      <c r="BC95" s="190">
        <f t="shared" si="258"/>
        <v>0</v>
      </c>
      <c r="BD95" s="191">
        <f t="shared" si="259"/>
        <v>0</v>
      </c>
      <c r="BE95" s="192">
        <f t="shared" si="260"/>
        <v>0</v>
      </c>
      <c r="BF95" s="207">
        <f t="shared" si="251"/>
        <v>0</v>
      </c>
      <c r="BH95" s="114">
        <f t="shared" si="212"/>
        <v>0.13202100603729888</v>
      </c>
      <c r="BJ95" s="90"/>
    </row>
    <row r="96" spans="1:62" ht="20.100000000000001" customHeight="1" x14ac:dyDescent="0.4">
      <c r="A96" s="98"/>
      <c r="B96" s="104">
        <v>2099</v>
      </c>
      <c r="C96" s="177">
        <v>0</v>
      </c>
      <c r="D96" s="178">
        <v>0</v>
      </c>
      <c r="E96" s="179">
        <v>0</v>
      </c>
      <c r="F96" s="180">
        <v>0</v>
      </c>
      <c r="G96" s="178">
        <v>0</v>
      </c>
      <c r="H96" s="177">
        <v>0</v>
      </c>
      <c r="I96" s="180">
        <v>0</v>
      </c>
      <c r="J96" s="178">
        <v>0</v>
      </c>
      <c r="K96" s="179">
        <v>0</v>
      </c>
      <c r="L96" s="185"/>
      <c r="M96" s="186">
        <f t="shared" ref="M96:M97" si="261">(C96*R96)+(D96*R96)+(E96*R96)</f>
        <v>0</v>
      </c>
      <c r="N96" s="187">
        <f t="shared" ref="N96:N97" si="262">(F96*R96)+(G96*R96)+(H96*R96)</f>
        <v>0</v>
      </c>
      <c r="O96" s="188">
        <f t="shared" ref="O96:O97" si="263">(I96*R96)+(J96*R96)+(K96*R96)</f>
        <v>0</v>
      </c>
      <c r="P96" s="189">
        <f t="shared" ref="P96:P97" si="264">(M96+N96+O96)</f>
        <v>0</v>
      </c>
      <c r="R96" s="114">
        <f t="shared" si="204"/>
        <v>0.12880098149980379</v>
      </c>
      <c r="T96" s="90"/>
      <c r="V96" s="98"/>
      <c r="W96" s="104">
        <v>2099</v>
      </c>
      <c r="X96" s="177">
        <v>0</v>
      </c>
      <c r="Y96" s="178">
        <v>0</v>
      </c>
      <c r="Z96" s="179">
        <v>0</v>
      </c>
      <c r="AA96" s="180">
        <v>0</v>
      </c>
      <c r="AB96" s="178">
        <v>0</v>
      </c>
      <c r="AC96" s="177">
        <v>0</v>
      </c>
      <c r="AD96" s="180">
        <v>0</v>
      </c>
      <c r="AE96" s="178">
        <v>0</v>
      </c>
      <c r="AF96" s="179">
        <v>0</v>
      </c>
      <c r="AG96" s="185"/>
      <c r="AH96" s="186">
        <f t="shared" si="255"/>
        <v>0</v>
      </c>
      <c r="AI96" s="187">
        <f t="shared" si="256"/>
        <v>0</v>
      </c>
      <c r="AJ96" s="188">
        <f t="shared" si="257"/>
        <v>0</v>
      </c>
      <c r="AK96" s="189">
        <f t="shared" si="250"/>
        <v>0</v>
      </c>
      <c r="AM96" s="114">
        <f t="shared" si="208"/>
        <v>0.12880098149980379</v>
      </c>
      <c r="AO96" s="90"/>
      <c r="AQ96" s="98"/>
      <c r="AR96" s="104">
        <v>2099</v>
      </c>
      <c r="AS96" s="177">
        <v>0</v>
      </c>
      <c r="AT96" s="178">
        <v>0</v>
      </c>
      <c r="AU96" s="179">
        <v>0</v>
      </c>
      <c r="AV96" s="180">
        <v>0</v>
      </c>
      <c r="AW96" s="178">
        <v>0</v>
      </c>
      <c r="AX96" s="177">
        <v>0</v>
      </c>
      <c r="AY96" s="180">
        <v>0</v>
      </c>
      <c r="AZ96" s="178">
        <v>0</v>
      </c>
      <c r="BA96" s="179">
        <v>0</v>
      </c>
      <c r="BB96" s="185"/>
      <c r="BC96" s="186">
        <f t="shared" si="258"/>
        <v>0</v>
      </c>
      <c r="BD96" s="187">
        <f t="shared" si="259"/>
        <v>0</v>
      </c>
      <c r="BE96" s="188">
        <f t="shared" si="260"/>
        <v>0</v>
      </c>
      <c r="BF96" s="189">
        <f t="shared" si="251"/>
        <v>0</v>
      </c>
      <c r="BH96" s="114">
        <f t="shared" si="212"/>
        <v>0.12880098149980379</v>
      </c>
      <c r="BJ96" s="90"/>
    </row>
    <row r="97" spans="1:62" ht="20.100000000000001" customHeight="1" x14ac:dyDescent="0.4">
      <c r="A97" s="98"/>
      <c r="B97" s="99">
        <v>2100</v>
      </c>
      <c r="C97" s="181">
        <v>0</v>
      </c>
      <c r="D97" s="182">
        <v>0</v>
      </c>
      <c r="E97" s="183">
        <v>0</v>
      </c>
      <c r="F97" s="184">
        <v>0</v>
      </c>
      <c r="G97" s="182">
        <v>0</v>
      </c>
      <c r="H97" s="181">
        <v>0</v>
      </c>
      <c r="I97" s="184">
        <v>0</v>
      </c>
      <c r="J97" s="182">
        <v>0</v>
      </c>
      <c r="K97" s="183">
        <v>0</v>
      </c>
      <c r="L97" s="185"/>
      <c r="M97" s="190">
        <f t="shared" si="261"/>
        <v>0</v>
      </c>
      <c r="N97" s="191">
        <f t="shared" si="262"/>
        <v>0</v>
      </c>
      <c r="O97" s="192">
        <f t="shared" si="263"/>
        <v>0</v>
      </c>
      <c r="P97" s="207">
        <f t="shared" si="264"/>
        <v>0</v>
      </c>
      <c r="R97" s="114">
        <f t="shared" si="204"/>
        <v>0.12565949414615005</v>
      </c>
      <c r="T97" s="90"/>
      <c r="V97" s="98"/>
      <c r="W97" s="99">
        <v>2100</v>
      </c>
      <c r="X97" s="181">
        <v>0</v>
      </c>
      <c r="Y97" s="182">
        <v>0</v>
      </c>
      <c r="Z97" s="183">
        <v>0</v>
      </c>
      <c r="AA97" s="184">
        <v>0</v>
      </c>
      <c r="AB97" s="182">
        <v>0</v>
      </c>
      <c r="AC97" s="181">
        <v>0</v>
      </c>
      <c r="AD97" s="184">
        <v>0</v>
      </c>
      <c r="AE97" s="182">
        <v>0</v>
      </c>
      <c r="AF97" s="183">
        <v>0</v>
      </c>
      <c r="AG97" s="185"/>
      <c r="AH97" s="190">
        <f t="shared" si="255"/>
        <v>0</v>
      </c>
      <c r="AI97" s="191">
        <f t="shared" si="256"/>
        <v>0</v>
      </c>
      <c r="AJ97" s="192">
        <f t="shared" si="257"/>
        <v>0</v>
      </c>
      <c r="AK97" s="207">
        <f t="shared" si="250"/>
        <v>0</v>
      </c>
      <c r="AM97" s="114">
        <f t="shared" si="208"/>
        <v>0.12565949414615005</v>
      </c>
      <c r="AO97" s="90"/>
      <c r="AQ97" s="98"/>
      <c r="AR97" s="104">
        <v>2100</v>
      </c>
      <c r="AS97" s="181">
        <v>0</v>
      </c>
      <c r="AT97" s="182">
        <v>0</v>
      </c>
      <c r="AU97" s="183">
        <v>0</v>
      </c>
      <c r="AV97" s="184">
        <v>0</v>
      </c>
      <c r="AW97" s="182">
        <v>0</v>
      </c>
      <c r="AX97" s="181">
        <v>0</v>
      </c>
      <c r="AY97" s="184">
        <v>0</v>
      </c>
      <c r="AZ97" s="182">
        <v>0</v>
      </c>
      <c r="BA97" s="183">
        <v>0</v>
      </c>
      <c r="BB97" s="185"/>
      <c r="BC97" s="190">
        <f t="shared" si="258"/>
        <v>0</v>
      </c>
      <c r="BD97" s="191">
        <f t="shared" si="259"/>
        <v>0</v>
      </c>
      <c r="BE97" s="192">
        <f t="shared" si="260"/>
        <v>0</v>
      </c>
      <c r="BF97" s="207">
        <f t="shared" si="251"/>
        <v>0</v>
      </c>
      <c r="BH97" s="114">
        <f t="shared" si="212"/>
        <v>0.12565949414615005</v>
      </c>
      <c r="BJ97" s="90"/>
    </row>
    <row r="98" spans="1:62" ht="20.100000000000001" customHeight="1" thickBot="1" x14ac:dyDescent="0.45">
      <c r="A98" s="98"/>
      <c r="B98" s="99" t="s">
        <v>1</v>
      </c>
      <c r="C98" s="193"/>
      <c r="D98" s="194"/>
      <c r="E98" s="195"/>
      <c r="F98" s="196"/>
      <c r="G98" s="197"/>
      <c r="H98" s="193"/>
      <c r="I98" s="198"/>
      <c r="J98" s="197"/>
      <c r="K98" s="199"/>
      <c r="L98" s="185"/>
      <c r="M98" s="190"/>
      <c r="N98" s="191"/>
      <c r="O98" s="192"/>
      <c r="P98" s="189" t="s">
        <v>1</v>
      </c>
      <c r="T98" s="90"/>
      <c r="V98" s="98"/>
      <c r="W98" s="99" t="s">
        <v>1</v>
      </c>
      <c r="X98" s="193"/>
      <c r="Y98" s="194"/>
      <c r="Z98" s="195"/>
      <c r="AA98" s="196"/>
      <c r="AB98" s="197"/>
      <c r="AC98" s="193"/>
      <c r="AD98" s="198"/>
      <c r="AE98" s="197"/>
      <c r="AF98" s="199"/>
      <c r="AG98" s="185"/>
      <c r="AH98" s="190"/>
      <c r="AI98" s="191"/>
      <c r="AJ98" s="192"/>
      <c r="AK98" s="189" t="s">
        <v>1</v>
      </c>
      <c r="AO98" s="90"/>
      <c r="AQ98" s="98"/>
      <c r="AR98" s="99" t="s">
        <v>1</v>
      </c>
      <c r="AS98" s="193"/>
      <c r="AT98" s="194"/>
      <c r="AU98" s="195"/>
      <c r="AV98" s="196"/>
      <c r="AW98" s="197"/>
      <c r="AX98" s="193"/>
      <c r="AY98" s="198"/>
      <c r="AZ98" s="197"/>
      <c r="BA98" s="199"/>
      <c r="BB98" s="185"/>
      <c r="BC98" s="190"/>
      <c r="BD98" s="191"/>
      <c r="BE98" s="192"/>
      <c r="BF98" s="189" t="s">
        <v>1</v>
      </c>
      <c r="BJ98" s="90"/>
    </row>
    <row r="99" spans="1:62" ht="20.100000000000001" customHeight="1" thickBot="1" x14ac:dyDescent="0.45">
      <c r="A99" s="117"/>
      <c r="B99" s="118" t="s">
        <v>5</v>
      </c>
      <c r="C99" s="200" t="s">
        <v>1</v>
      </c>
      <c r="D99" s="200" t="s">
        <v>1</v>
      </c>
      <c r="E99" s="200" t="s">
        <v>1</v>
      </c>
      <c r="F99" s="200" t="s">
        <v>1</v>
      </c>
      <c r="G99" s="200" t="s">
        <v>1</v>
      </c>
      <c r="H99" s="200" t="s">
        <v>1</v>
      </c>
      <c r="I99" s="201" t="s">
        <v>1</v>
      </c>
      <c r="J99" s="200" t="s">
        <v>1</v>
      </c>
      <c r="K99" s="202" t="s">
        <v>1</v>
      </c>
      <c r="L99" s="203"/>
      <c r="M99" s="204">
        <f>SUM(M12:M98)</f>
        <v>0</v>
      </c>
      <c r="N99" s="205">
        <f>SUM(N12:N98)</f>
        <v>0</v>
      </c>
      <c r="O99" s="206">
        <f>SUM(O12:O98)</f>
        <v>0</v>
      </c>
      <c r="P99" s="206">
        <f>(M99+N99+O99)</f>
        <v>0</v>
      </c>
      <c r="T99" s="90"/>
      <c r="V99" s="117"/>
      <c r="W99" s="118" t="s">
        <v>5</v>
      </c>
      <c r="X99" s="200" t="s">
        <v>1</v>
      </c>
      <c r="Y99" s="200" t="s">
        <v>1</v>
      </c>
      <c r="Z99" s="200" t="s">
        <v>1</v>
      </c>
      <c r="AA99" s="200" t="s">
        <v>1</v>
      </c>
      <c r="AB99" s="200" t="s">
        <v>1</v>
      </c>
      <c r="AC99" s="200" t="s">
        <v>1</v>
      </c>
      <c r="AD99" s="201" t="s">
        <v>1</v>
      </c>
      <c r="AE99" s="200" t="s">
        <v>1</v>
      </c>
      <c r="AF99" s="202" t="s">
        <v>1</v>
      </c>
      <c r="AG99" s="203"/>
      <c r="AH99" s="204">
        <f>SUM(AH12:AH98)</f>
        <v>-821673.57944816793</v>
      </c>
      <c r="AI99" s="205">
        <f>SUM(AI12:AI98)</f>
        <v>0</v>
      </c>
      <c r="AJ99" s="206">
        <f>SUM(AJ12:AJ98)</f>
        <v>937858.64434436732</v>
      </c>
      <c r="AK99" s="206">
        <f>(AH99+AI99+AJ99)</f>
        <v>116185.06489619939</v>
      </c>
      <c r="AO99" s="90"/>
      <c r="AQ99" s="117"/>
      <c r="AR99" s="118" t="s">
        <v>5</v>
      </c>
      <c r="AS99" s="200" t="s">
        <v>1</v>
      </c>
      <c r="AT99" s="200" t="s">
        <v>1</v>
      </c>
      <c r="AU99" s="200" t="s">
        <v>1</v>
      </c>
      <c r="AV99" s="200" t="s">
        <v>1</v>
      </c>
      <c r="AW99" s="200" t="s">
        <v>1</v>
      </c>
      <c r="AX99" s="200" t="s">
        <v>1</v>
      </c>
      <c r="AY99" s="201" t="s">
        <v>1</v>
      </c>
      <c r="AZ99" s="200" t="s">
        <v>1</v>
      </c>
      <c r="BA99" s="202" t="s">
        <v>1</v>
      </c>
      <c r="BB99" s="203"/>
      <c r="BC99" s="204">
        <f>SUM(BC12:BC98)</f>
        <v>-91051.014958453103</v>
      </c>
      <c r="BD99" s="205">
        <f>SUM(BD12:BD98)</f>
        <v>0</v>
      </c>
      <c r="BE99" s="206">
        <f>SUM(BE12:BE98)</f>
        <v>0</v>
      </c>
      <c r="BF99" s="206">
        <f>(BC99+BD99+BE99)</f>
        <v>-91051.014958453103</v>
      </c>
      <c r="BJ99" s="90"/>
    </row>
    <row r="100" spans="1:62" ht="26.25" x14ac:dyDescent="0.4">
      <c r="A100" s="90"/>
      <c r="B100" s="90" t="s">
        <v>1</v>
      </c>
      <c r="C100" s="90" t="s">
        <v>1</v>
      </c>
      <c r="D100" s="90"/>
      <c r="E100" s="90"/>
      <c r="F100" s="90"/>
      <c r="G100" s="90"/>
      <c r="H100" s="90"/>
      <c r="I100" s="90"/>
      <c r="J100" s="90"/>
      <c r="K100" s="90"/>
      <c r="L100" s="90"/>
      <c r="M100" s="90"/>
      <c r="N100" s="90"/>
      <c r="O100" s="90"/>
      <c r="P100" s="90"/>
      <c r="T100" s="90"/>
      <c r="V100" s="90"/>
      <c r="W100" s="90" t="s">
        <v>1</v>
      </c>
      <c r="X100" s="90" t="s">
        <v>1</v>
      </c>
      <c r="Y100" s="90"/>
      <c r="Z100" s="90"/>
      <c r="AA100" s="90"/>
      <c r="AB100" s="90"/>
      <c r="AC100" s="90"/>
      <c r="AD100" s="90"/>
      <c r="AE100" s="90"/>
      <c r="AF100" s="90"/>
      <c r="AG100" s="90"/>
      <c r="AH100" s="90"/>
      <c r="AI100" s="90"/>
      <c r="AJ100" s="90"/>
      <c r="AK100" s="90"/>
      <c r="AO100" s="90"/>
      <c r="AQ100" s="90"/>
      <c r="AR100" s="90" t="s">
        <v>1</v>
      </c>
      <c r="AS100" s="90" t="s">
        <v>1</v>
      </c>
      <c r="AT100" s="90"/>
      <c r="AU100" s="90"/>
      <c r="AV100" s="90"/>
      <c r="AW100" s="90"/>
      <c r="AX100" s="90"/>
      <c r="AY100" s="90"/>
      <c r="AZ100" s="90"/>
      <c r="BA100" s="90"/>
      <c r="BB100" s="90"/>
      <c r="BC100" s="90"/>
      <c r="BD100" s="90"/>
      <c r="BE100" s="90"/>
      <c r="BF100" s="90"/>
      <c r="BJ100" s="90"/>
    </row>
  </sheetData>
  <sheetProtection password="CD2C" sheet="1" objects="1" scenarios="1"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13" zoomScale="60" zoomScaleNormal="60" workbookViewId="0">
      <selection activeCell="B22" sqref="B22:F39"/>
    </sheetView>
  </sheetViews>
  <sheetFormatPr defaultColWidth="8.7109375" defaultRowHeight="15" x14ac:dyDescent="0.25"/>
  <cols>
    <col min="1" max="1" width="8.7109375" style="85"/>
    <col min="2" max="2" width="23.140625" style="85" customWidth="1"/>
    <col min="3" max="3" width="32.5703125" style="85" customWidth="1"/>
    <col min="4" max="6" width="30.7109375" style="85" customWidth="1"/>
    <col min="7" max="16384" width="8.7109375" style="85"/>
  </cols>
  <sheetData>
    <row r="1" spans="1:6" ht="26.25" x14ac:dyDescent="0.4">
      <c r="A1" s="83" t="s">
        <v>20</v>
      </c>
      <c r="B1" s="84"/>
      <c r="C1" s="84"/>
    </row>
    <row r="3" spans="1:6" ht="26.25" x14ac:dyDescent="0.4">
      <c r="A3" s="119" t="s">
        <v>188</v>
      </c>
    </row>
    <row r="5" spans="1:6" ht="26.25" x14ac:dyDescent="0.4">
      <c r="B5" s="120" t="s">
        <v>190</v>
      </c>
      <c r="C5" s="121"/>
      <c r="D5" s="121"/>
      <c r="E5" s="121"/>
      <c r="F5" s="121"/>
    </row>
    <row r="6" spans="1:6" ht="26.25" x14ac:dyDescent="0.4">
      <c r="B6" s="120"/>
      <c r="C6" s="122"/>
      <c r="D6" s="122"/>
      <c r="E6" s="122"/>
      <c r="F6" s="122"/>
    </row>
    <row r="7" spans="1:6" ht="18.75" x14ac:dyDescent="0.3">
      <c r="B7" s="92" t="s">
        <v>1</v>
      </c>
      <c r="C7" s="123" t="s">
        <v>1</v>
      </c>
      <c r="D7" s="124" t="str">
        <f>'Invoer Maatregelenpakketten'!A6</f>
        <v>Geen extra maatregelen</v>
      </c>
      <c r="E7" s="125" t="str">
        <f>'Invoer Maatregelenpakketten'!V6</f>
        <v>Funderingsherstel</v>
      </c>
      <c r="F7" s="124" t="str">
        <f>'Invoer Maatregelenpakketten'!AQ6</f>
        <v>Hemelwater infiltreren</v>
      </c>
    </row>
    <row r="8" spans="1:6" x14ac:dyDescent="0.25">
      <c r="B8" s="98"/>
      <c r="C8" s="102"/>
      <c r="D8" s="126" t="s">
        <v>189</v>
      </c>
      <c r="E8" s="126" t="s">
        <v>189</v>
      </c>
      <c r="F8" s="126" t="s">
        <v>189</v>
      </c>
    </row>
    <row r="9" spans="1:6" ht="18.75" x14ac:dyDescent="0.3">
      <c r="B9" s="98"/>
      <c r="C9" s="127" t="s">
        <v>0</v>
      </c>
      <c r="D9" s="214">
        <f>'Invoer Maatregelenpakketten'!M10</f>
        <v>0</v>
      </c>
      <c r="E9" s="214">
        <f>'Invoer Maatregelenpakketten'!AH10</f>
        <v>-821673.57944816793</v>
      </c>
      <c r="F9" s="214">
        <f>'Invoer Maatregelenpakketten'!BC10</f>
        <v>-91051.014958453103</v>
      </c>
    </row>
    <row r="10" spans="1:6" ht="18.75" x14ac:dyDescent="0.3">
      <c r="B10" s="98"/>
      <c r="C10" s="128"/>
      <c r="D10" s="215"/>
      <c r="E10" s="215"/>
      <c r="F10" s="215"/>
    </row>
    <row r="11" spans="1:6" ht="18.75" x14ac:dyDescent="0.3">
      <c r="B11" s="98"/>
      <c r="C11" s="127" t="s">
        <v>2</v>
      </c>
      <c r="D11" s="216">
        <f>'Invoer Maatregelenpakketten'!N10</f>
        <v>0</v>
      </c>
      <c r="E11" s="216">
        <f>'Invoer Maatregelenpakketten'!AI10</f>
        <v>0</v>
      </c>
      <c r="F11" s="216">
        <f>'Invoer Maatregelenpakketten'!BD10</f>
        <v>0</v>
      </c>
    </row>
    <row r="12" spans="1:6" ht="18.75" x14ac:dyDescent="0.3">
      <c r="B12" s="98"/>
      <c r="C12" s="130" t="s">
        <v>11</v>
      </c>
      <c r="D12" s="217">
        <f>SUM(D9:D11)</f>
        <v>0</v>
      </c>
      <c r="E12" s="217">
        <f t="shared" ref="E12:F12" si="0">SUM(E9:E11)</f>
        <v>-821673.57944816793</v>
      </c>
      <c r="F12" s="217">
        <f t="shared" si="0"/>
        <v>-91051.014958453103</v>
      </c>
    </row>
    <row r="13" spans="1:6" ht="18.75" x14ac:dyDescent="0.3">
      <c r="B13" s="98"/>
      <c r="C13" s="127" t="s">
        <v>1</v>
      </c>
      <c r="D13" s="214"/>
      <c r="E13" s="214"/>
      <c r="F13" s="214"/>
    </row>
    <row r="14" spans="1:6" ht="18.75" x14ac:dyDescent="0.3">
      <c r="B14" s="98"/>
      <c r="C14" s="130" t="s">
        <v>9</v>
      </c>
      <c r="D14" s="218">
        <f>'Invoer Maatregelenpakketten'!O10</f>
        <v>0</v>
      </c>
      <c r="E14" s="218">
        <f>'Invoer Maatregelenpakketten'!AJ10</f>
        <v>937858.64434436732</v>
      </c>
      <c r="F14" s="218">
        <f>'Invoer Maatregelenpakketten'!BE10</f>
        <v>0</v>
      </c>
    </row>
    <row r="15" spans="1:6" ht="18.75" x14ac:dyDescent="0.3">
      <c r="B15" s="115" t="s">
        <v>1</v>
      </c>
      <c r="C15" s="127" t="s">
        <v>1</v>
      </c>
      <c r="D15" s="214"/>
      <c r="E15" s="214"/>
      <c r="F15" s="214"/>
    </row>
    <row r="16" spans="1:6" ht="18.75" x14ac:dyDescent="0.3">
      <c r="B16" s="115"/>
      <c r="C16" s="132" t="s">
        <v>197</v>
      </c>
      <c r="D16" s="219">
        <f>'Invoer Maatregelenpakketten'!P10</f>
        <v>0</v>
      </c>
      <c r="E16" s="219">
        <f>'Invoer Maatregelenpakketten'!AK10</f>
        <v>116185.06489619939</v>
      </c>
      <c r="F16" s="219">
        <f t="shared" ref="F16" si="1">(F12+F14)</f>
        <v>-91051.014958453103</v>
      </c>
    </row>
    <row r="20" spans="1:6" ht="26.25" x14ac:dyDescent="0.4">
      <c r="A20" s="119" t="s">
        <v>187</v>
      </c>
    </row>
    <row r="22" spans="1:6" ht="26.25" x14ac:dyDescent="0.4">
      <c r="B22" s="120" t="s">
        <v>194</v>
      </c>
      <c r="C22" s="121"/>
      <c r="D22" s="121"/>
      <c r="E22" s="121"/>
      <c r="F22" s="121"/>
    </row>
    <row r="23" spans="1:6" ht="26.25" x14ac:dyDescent="0.4">
      <c r="B23" s="120"/>
      <c r="C23" s="122"/>
      <c r="D23" s="122"/>
      <c r="E23" s="122"/>
      <c r="F23" s="122"/>
    </row>
    <row r="24" spans="1:6" ht="18.75" x14ac:dyDescent="0.3">
      <c r="B24" s="92" t="s">
        <v>1</v>
      </c>
      <c r="C24" s="133" t="s">
        <v>8</v>
      </c>
      <c r="D24" s="134" t="str">
        <f>D7</f>
        <v>Geen extra maatregelen</v>
      </c>
      <c r="E24" s="124" t="str">
        <f t="shared" ref="E24:F24" si="2">E7</f>
        <v>Funderingsherstel</v>
      </c>
      <c r="F24" s="124" t="str">
        <f t="shared" si="2"/>
        <v>Hemelwater infiltreren</v>
      </c>
    </row>
    <row r="25" spans="1:6" ht="18.75" x14ac:dyDescent="0.3">
      <c r="B25" s="135" t="s">
        <v>195</v>
      </c>
      <c r="C25" s="136" t="s">
        <v>1</v>
      </c>
      <c r="D25" s="126" t="s">
        <v>189</v>
      </c>
      <c r="E25" s="126" t="s">
        <v>189</v>
      </c>
      <c r="F25" s="126" t="s">
        <v>189</v>
      </c>
    </row>
    <row r="26" spans="1:6" ht="18.75" x14ac:dyDescent="0.3">
      <c r="B26" s="137" t="s">
        <v>191</v>
      </c>
      <c r="C26" s="127" t="s">
        <v>0</v>
      </c>
      <c r="D26" s="211">
        <f>D9</f>
        <v>0</v>
      </c>
      <c r="E26" s="211">
        <f t="shared" ref="E26:F26" si="3">E9</f>
        <v>-821673.57944816793</v>
      </c>
      <c r="F26" s="211">
        <f t="shared" si="3"/>
        <v>-91051.014958453103</v>
      </c>
    </row>
    <row r="27" spans="1:6" ht="18.75" x14ac:dyDescent="0.3">
      <c r="B27" s="98"/>
      <c r="C27" s="128"/>
      <c r="D27" s="208" t="s">
        <v>1</v>
      </c>
      <c r="E27" s="208" t="s">
        <v>1</v>
      </c>
      <c r="F27" s="208" t="s">
        <v>1</v>
      </c>
    </row>
    <row r="28" spans="1:6" ht="18.75" x14ac:dyDescent="0.3">
      <c r="B28" s="98"/>
      <c r="C28" s="127" t="s">
        <v>2</v>
      </c>
      <c r="D28" s="209">
        <f t="shared" ref="D28:F28" si="4">D11</f>
        <v>0</v>
      </c>
      <c r="E28" s="209">
        <f t="shared" si="4"/>
        <v>0</v>
      </c>
      <c r="F28" s="209">
        <f t="shared" si="4"/>
        <v>0</v>
      </c>
    </row>
    <row r="29" spans="1:6" ht="18.75" x14ac:dyDescent="0.3">
      <c r="B29" s="98"/>
      <c r="C29" s="130" t="s">
        <v>11</v>
      </c>
      <c r="D29" s="210">
        <f>D12</f>
        <v>0</v>
      </c>
      <c r="E29" s="210">
        <f t="shared" ref="E29:F29" si="5">E12</f>
        <v>-821673.57944816793</v>
      </c>
      <c r="F29" s="210">
        <f t="shared" si="5"/>
        <v>-91051.014958453103</v>
      </c>
    </row>
    <row r="30" spans="1:6" ht="18.75" x14ac:dyDescent="0.3">
      <c r="B30" s="98"/>
      <c r="C30" s="127" t="s">
        <v>1</v>
      </c>
      <c r="D30" s="211"/>
      <c r="E30" s="211"/>
      <c r="F30" s="211"/>
    </row>
    <row r="31" spans="1:6" ht="18.75" x14ac:dyDescent="0.3">
      <c r="B31" s="98"/>
      <c r="C31" s="130" t="s">
        <v>9</v>
      </c>
      <c r="D31" s="212">
        <f>D14</f>
        <v>0</v>
      </c>
      <c r="E31" s="212">
        <f t="shared" ref="E31:F31" si="6">E14</f>
        <v>937858.64434436732</v>
      </c>
      <c r="F31" s="212">
        <f t="shared" si="6"/>
        <v>0</v>
      </c>
    </row>
    <row r="32" spans="1:6" ht="18.75" x14ac:dyDescent="0.3">
      <c r="B32" s="98"/>
      <c r="C32" s="127"/>
      <c r="D32" s="211"/>
      <c r="E32" s="211"/>
      <c r="F32" s="211"/>
    </row>
    <row r="33" spans="2:6" ht="18.75" x14ac:dyDescent="0.3">
      <c r="B33" s="138"/>
      <c r="C33" s="139" t="s">
        <v>197</v>
      </c>
      <c r="D33" s="213">
        <f>D16</f>
        <v>0</v>
      </c>
      <c r="E33" s="213">
        <f t="shared" ref="E33:F33" si="7">E16</f>
        <v>116185.06489619939</v>
      </c>
      <c r="F33" s="213">
        <f t="shared" si="7"/>
        <v>-91051.014958453103</v>
      </c>
    </row>
    <row r="34" spans="2:6" ht="18.75" x14ac:dyDescent="0.3">
      <c r="B34" s="98"/>
      <c r="C34" s="140" t="s">
        <v>1</v>
      </c>
      <c r="D34" s="141" t="s">
        <v>1</v>
      </c>
      <c r="E34" s="141"/>
      <c r="F34" s="141"/>
    </row>
    <row r="35" spans="2:6" ht="18.75" x14ac:dyDescent="0.3">
      <c r="B35" s="135" t="s">
        <v>192</v>
      </c>
      <c r="C35" s="142" t="s">
        <v>196</v>
      </c>
      <c r="D35" s="136"/>
      <c r="E35" s="136"/>
      <c r="F35" s="143"/>
    </row>
    <row r="36" spans="2:6" ht="18.75" x14ac:dyDescent="0.3">
      <c r="B36" s="144" t="s">
        <v>193</v>
      </c>
      <c r="C36" s="145" t="s">
        <v>1</v>
      </c>
      <c r="D36" s="146" t="s">
        <v>1</v>
      </c>
      <c r="E36" s="147"/>
      <c r="F36" s="146" t="s">
        <v>1</v>
      </c>
    </row>
    <row r="37" spans="2:6" ht="18.75" x14ac:dyDescent="0.3">
      <c r="B37" s="144" t="s">
        <v>1</v>
      </c>
      <c r="C37" s="148" t="s">
        <v>186</v>
      </c>
      <c r="D37" s="149" t="s">
        <v>211</v>
      </c>
      <c r="E37" s="150" t="s">
        <v>204</v>
      </c>
      <c r="F37" s="149" t="s">
        <v>205</v>
      </c>
    </row>
    <row r="38" spans="2:6" ht="18.75" x14ac:dyDescent="0.3">
      <c r="B38" s="115"/>
      <c r="C38" s="145" t="s">
        <v>206</v>
      </c>
      <c r="D38" s="146" t="s">
        <v>200</v>
      </c>
      <c r="E38" s="131" t="s">
        <v>200</v>
      </c>
      <c r="F38" s="131" t="s">
        <v>207</v>
      </c>
    </row>
    <row r="39" spans="2:6" ht="18.75" x14ac:dyDescent="0.3">
      <c r="B39" s="151"/>
      <c r="C39" s="148" t="s">
        <v>1</v>
      </c>
      <c r="D39" s="149"/>
      <c r="E39" s="129"/>
      <c r="F39" s="129"/>
    </row>
    <row r="40" spans="2:6" ht="18.75" x14ac:dyDescent="0.3">
      <c r="B40" s="115"/>
      <c r="C40" s="145" t="s">
        <v>1</v>
      </c>
      <c r="D40" s="146"/>
      <c r="E40" s="131"/>
      <c r="F40" s="131"/>
    </row>
    <row r="41" spans="2:6" ht="18.75" x14ac:dyDescent="0.3">
      <c r="B41" s="151"/>
      <c r="C41" s="148" t="s">
        <v>1</v>
      </c>
      <c r="D41" s="149"/>
      <c r="E41" s="129"/>
      <c r="F41" s="129"/>
    </row>
    <row r="42" spans="2:6" ht="18.75" x14ac:dyDescent="0.3">
      <c r="B42" s="115"/>
      <c r="C42" s="145" t="s">
        <v>1</v>
      </c>
      <c r="D42" s="146"/>
      <c r="E42" s="131"/>
      <c r="F42" s="131"/>
    </row>
    <row r="43" spans="2:6" ht="18.75" x14ac:dyDescent="0.3">
      <c r="B43" s="151"/>
      <c r="C43" s="148" t="s">
        <v>1</v>
      </c>
      <c r="D43" s="149"/>
      <c r="E43" s="129"/>
      <c r="F43" s="129"/>
    </row>
    <row r="44" spans="2:6" ht="18.75" x14ac:dyDescent="0.3">
      <c r="B44" s="152"/>
      <c r="C44" s="153" t="s">
        <v>1</v>
      </c>
      <c r="D44" s="154" t="s">
        <v>1</v>
      </c>
      <c r="E44" s="155" t="s">
        <v>1</v>
      </c>
      <c r="F44" s="155" t="s">
        <v>1</v>
      </c>
    </row>
    <row r="46" spans="2:6" x14ac:dyDescent="0.25">
      <c r="C46" s="156"/>
    </row>
  </sheetData>
  <sheetProtection password="CD2C" sheet="1" objects="1" scenarios="1" selectLockedCells="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B1" zoomScale="50" zoomScaleNormal="50" workbookViewId="0">
      <pane ySplit="3" topLeftCell="A4" activePane="bottomLeft" state="frozen"/>
      <selection pane="bottomLeft" activeCell="D16" sqref="D16"/>
    </sheetView>
  </sheetViews>
  <sheetFormatPr defaultColWidth="9.140625" defaultRowHeight="15" x14ac:dyDescent="0.25"/>
  <cols>
    <col min="1" max="1" width="7" style="22" bestFit="1" customWidth="1"/>
    <col min="2" max="2" width="103.5703125" style="23" customWidth="1"/>
    <col min="3" max="6" width="25.7109375" style="2" customWidth="1"/>
    <col min="7" max="7" width="56.28515625" style="2" customWidth="1"/>
    <col min="8" max="16384" width="9.140625" style="2"/>
  </cols>
  <sheetData>
    <row r="1" spans="1:7" s="11" customFormat="1" ht="32.25" customHeight="1" x14ac:dyDescent="0.25">
      <c r="A1" s="10">
        <v>1</v>
      </c>
      <c r="B1" s="10" t="s">
        <v>30</v>
      </c>
      <c r="C1" s="231" t="s">
        <v>29</v>
      </c>
      <c r="D1" s="231" t="s">
        <v>14</v>
      </c>
      <c r="E1" s="231"/>
      <c r="F1" s="231"/>
      <c r="G1" s="231" t="s">
        <v>12</v>
      </c>
    </row>
    <row r="2" spans="1:7" s="14" customFormat="1" ht="15.75" customHeight="1" x14ac:dyDescent="0.25">
      <c r="A2" s="12"/>
      <c r="B2" s="12"/>
      <c r="C2" s="13"/>
      <c r="D2" s="13"/>
      <c r="E2" s="13"/>
      <c r="F2" s="13"/>
      <c r="G2" s="13"/>
    </row>
    <row r="3" spans="1:7" ht="19.5" thickBot="1" x14ac:dyDescent="0.35">
      <c r="A3" s="38"/>
      <c r="B3" s="39" t="s">
        <v>13</v>
      </c>
      <c r="C3" s="40" t="s">
        <v>15</v>
      </c>
      <c r="D3" s="39" t="s">
        <v>19</v>
      </c>
      <c r="E3" s="41" t="s">
        <v>135</v>
      </c>
      <c r="F3" s="39" t="s">
        <v>38</v>
      </c>
      <c r="G3" s="40" t="s">
        <v>16</v>
      </c>
    </row>
    <row r="4" spans="1:7" s="8" customFormat="1" ht="19.5" thickTop="1" x14ac:dyDescent="0.3">
      <c r="A4" s="9"/>
      <c r="B4" s="42"/>
      <c r="C4" s="43"/>
      <c r="D4" s="42"/>
      <c r="E4" s="44"/>
      <c r="F4" s="42"/>
      <c r="G4" s="43"/>
    </row>
    <row r="5" spans="1:7" ht="18.75" x14ac:dyDescent="0.25">
      <c r="A5" s="16" t="s">
        <v>101</v>
      </c>
      <c r="B5" s="17" t="s">
        <v>104</v>
      </c>
      <c r="C5" s="228"/>
      <c r="D5" s="229"/>
      <c r="E5" s="228"/>
      <c r="F5" s="229"/>
      <c r="G5" s="37" t="s">
        <v>17</v>
      </c>
    </row>
    <row r="6" spans="1:7" ht="37.5" customHeight="1" x14ac:dyDescent="0.25">
      <c r="A6" s="15"/>
      <c r="B6" s="18" t="s">
        <v>21</v>
      </c>
      <c r="C6" s="228"/>
      <c r="D6" s="229"/>
      <c r="E6" s="228"/>
      <c r="F6" s="229"/>
      <c r="G6" s="34" t="s">
        <v>160</v>
      </c>
    </row>
    <row r="7" spans="1:7" ht="18.75" x14ac:dyDescent="0.25">
      <c r="A7" s="15"/>
      <c r="B7" s="19" t="s">
        <v>150</v>
      </c>
      <c r="C7" s="228"/>
      <c r="D7" s="229"/>
      <c r="E7" s="228"/>
      <c r="F7" s="229"/>
      <c r="G7" s="34"/>
    </row>
    <row r="8" spans="1:7" ht="18.75" x14ac:dyDescent="0.25">
      <c r="A8" s="15"/>
      <c r="B8" s="19" t="s">
        <v>151</v>
      </c>
      <c r="C8" s="228"/>
      <c r="D8" s="229"/>
      <c r="E8" s="228"/>
      <c r="F8" s="229"/>
      <c r="G8" s="34"/>
    </row>
    <row r="9" spans="1:7" ht="37.5" x14ac:dyDescent="0.25">
      <c r="A9" s="15"/>
      <c r="B9" s="18" t="s">
        <v>152</v>
      </c>
      <c r="C9" s="228"/>
      <c r="D9" s="229"/>
      <c r="E9" s="228"/>
      <c r="F9" s="229"/>
      <c r="G9" s="34"/>
    </row>
    <row r="10" spans="1:7" ht="18.75" customHeight="1" x14ac:dyDescent="0.25">
      <c r="A10" s="15"/>
      <c r="B10" s="19" t="s">
        <v>31</v>
      </c>
      <c r="C10" s="228"/>
      <c r="D10" s="229"/>
      <c r="E10" s="228"/>
      <c r="F10" s="229"/>
      <c r="G10" s="34"/>
    </row>
    <row r="11" spans="1:7" ht="18" customHeight="1" x14ac:dyDescent="0.25">
      <c r="A11" s="15"/>
      <c r="B11" s="19" t="s">
        <v>32</v>
      </c>
      <c r="C11" s="228"/>
      <c r="D11" s="229"/>
      <c r="E11" s="228"/>
      <c r="F11" s="229"/>
      <c r="G11" s="34"/>
    </row>
    <row r="12" spans="1:7" ht="18.75" x14ac:dyDescent="0.25">
      <c r="A12" s="26"/>
      <c r="B12" s="27" t="s">
        <v>22</v>
      </c>
      <c r="C12" s="223"/>
      <c r="D12" s="225"/>
      <c r="E12" s="223"/>
      <c r="F12" s="225"/>
      <c r="G12" s="35"/>
    </row>
    <row r="13" spans="1:7" ht="18.75" x14ac:dyDescent="0.25">
      <c r="A13" s="24" t="s">
        <v>146</v>
      </c>
      <c r="B13" s="25" t="s">
        <v>148</v>
      </c>
      <c r="C13" s="222"/>
      <c r="D13" s="224"/>
      <c r="E13" s="222"/>
      <c r="F13" s="224"/>
      <c r="G13" s="226"/>
    </row>
    <row r="14" spans="1:7" ht="18.75" x14ac:dyDescent="0.25">
      <c r="A14" s="16"/>
      <c r="B14" s="18" t="s">
        <v>23</v>
      </c>
      <c r="C14" s="228"/>
      <c r="D14" s="229"/>
      <c r="E14" s="228"/>
      <c r="F14" s="229"/>
      <c r="G14" s="230"/>
    </row>
    <row r="15" spans="1:7" ht="21" x14ac:dyDescent="0.25">
      <c r="A15" s="16"/>
      <c r="B15" s="18" t="s">
        <v>33</v>
      </c>
      <c r="C15" s="31" t="s">
        <v>18</v>
      </c>
      <c r="D15" s="21" t="s">
        <v>24</v>
      </c>
      <c r="E15" s="31">
        <v>100</v>
      </c>
      <c r="F15" s="21">
        <v>0</v>
      </c>
      <c r="G15" s="34" t="s">
        <v>161</v>
      </c>
    </row>
    <row r="16" spans="1:7" ht="21" x14ac:dyDescent="0.25">
      <c r="A16" s="16"/>
      <c r="B16" s="18" t="s">
        <v>34</v>
      </c>
      <c r="C16" s="31" t="s">
        <v>18</v>
      </c>
      <c r="D16" s="21" t="s">
        <v>25</v>
      </c>
      <c r="E16" s="31">
        <v>100</v>
      </c>
      <c r="F16" s="21">
        <v>0</v>
      </c>
      <c r="G16" s="34" t="s">
        <v>161</v>
      </c>
    </row>
    <row r="17" spans="1:7" ht="18.75" x14ac:dyDescent="0.25">
      <c r="A17" s="28"/>
      <c r="B17" s="29"/>
      <c r="C17" s="32"/>
      <c r="D17" s="30"/>
      <c r="E17" s="32"/>
      <c r="F17" s="30"/>
      <c r="G17" s="35"/>
    </row>
    <row r="18" spans="1:7" ht="18.75" x14ac:dyDescent="0.25">
      <c r="A18" s="24" t="s">
        <v>147</v>
      </c>
      <c r="B18" s="25" t="s">
        <v>149</v>
      </c>
      <c r="C18" s="222" t="s">
        <v>18</v>
      </c>
      <c r="D18" s="224"/>
      <c r="E18" s="222"/>
      <c r="F18" s="224"/>
      <c r="G18" s="226"/>
    </row>
    <row r="19" spans="1:7" ht="40.5" customHeight="1" x14ac:dyDescent="0.25">
      <c r="A19" s="16"/>
      <c r="B19" s="18" t="s">
        <v>153</v>
      </c>
      <c r="C19" s="228"/>
      <c r="D19" s="229"/>
      <c r="E19" s="228"/>
      <c r="F19" s="229"/>
      <c r="G19" s="230"/>
    </row>
    <row r="20" spans="1:7" ht="21" x14ac:dyDescent="0.25">
      <c r="A20" s="15"/>
      <c r="B20" s="18" t="s">
        <v>35</v>
      </c>
      <c r="C20" s="31" t="s">
        <v>18</v>
      </c>
      <c r="D20" s="21" t="s">
        <v>26</v>
      </c>
      <c r="E20" s="31">
        <v>100</v>
      </c>
      <c r="F20" s="21">
        <v>0</v>
      </c>
      <c r="G20" s="34" t="s">
        <v>161</v>
      </c>
    </row>
    <row r="21" spans="1:7" ht="21" x14ac:dyDescent="0.25">
      <c r="A21" s="26"/>
      <c r="B21" s="29" t="s">
        <v>36</v>
      </c>
      <c r="C21" s="32" t="s">
        <v>18</v>
      </c>
      <c r="D21" s="30" t="s">
        <v>27</v>
      </c>
      <c r="E21" s="32">
        <v>100</v>
      </c>
      <c r="F21" s="30">
        <v>0</v>
      </c>
      <c r="G21" s="35" t="s">
        <v>161</v>
      </c>
    </row>
    <row r="22" spans="1:7" s="8" customFormat="1" ht="18.75" x14ac:dyDescent="0.25">
      <c r="A22" s="9"/>
      <c r="B22" s="6"/>
      <c r="C22" s="33"/>
      <c r="D22" s="5"/>
      <c r="E22" s="33"/>
      <c r="F22" s="5"/>
      <c r="G22" s="36"/>
    </row>
    <row r="23" spans="1:7" ht="18.75" x14ac:dyDescent="0.25">
      <c r="A23" s="24" t="s">
        <v>102</v>
      </c>
      <c r="B23" s="25" t="s">
        <v>105</v>
      </c>
      <c r="C23" s="222"/>
      <c r="D23" s="224"/>
      <c r="E23" s="222"/>
      <c r="F23" s="224"/>
      <c r="G23" s="226"/>
    </row>
    <row r="24" spans="1:7" ht="80.25" customHeight="1" x14ac:dyDescent="0.25">
      <c r="A24" s="26"/>
      <c r="B24" s="81" t="s">
        <v>184</v>
      </c>
      <c r="C24" s="223"/>
      <c r="D24" s="225"/>
      <c r="E24" s="223"/>
      <c r="F24" s="225"/>
      <c r="G24" s="227"/>
    </row>
    <row r="25" spans="1:7" s="8" customFormat="1" ht="18.75" x14ac:dyDescent="0.25">
      <c r="A25" s="9"/>
      <c r="B25" s="6"/>
      <c r="C25" s="33"/>
      <c r="D25" s="5"/>
      <c r="E25" s="33"/>
      <c r="F25" s="5"/>
      <c r="G25" s="36"/>
    </row>
    <row r="26" spans="1:7" ht="18.75" x14ac:dyDescent="0.25">
      <c r="A26" s="24" t="s">
        <v>103</v>
      </c>
      <c r="B26" s="25" t="s">
        <v>106</v>
      </c>
      <c r="C26" s="222" t="s">
        <v>133</v>
      </c>
      <c r="D26" s="224"/>
      <c r="E26" s="222"/>
      <c r="F26" s="224"/>
      <c r="G26" s="226" t="s">
        <v>37</v>
      </c>
    </row>
    <row r="27" spans="1:7" ht="58.5" customHeight="1" x14ac:dyDescent="0.25">
      <c r="A27" s="26"/>
      <c r="B27" s="29" t="s">
        <v>28</v>
      </c>
      <c r="C27" s="223"/>
      <c r="D27" s="225"/>
      <c r="E27" s="223"/>
      <c r="F27" s="225"/>
      <c r="G27" s="227"/>
    </row>
  </sheetData>
  <mergeCells count="25">
    <mergeCell ref="C1:G1"/>
    <mergeCell ref="C5:C12"/>
    <mergeCell ref="D5:D12"/>
    <mergeCell ref="E5:E12"/>
    <mergeCell ref="F5:F12"/>
    <mergeCell ref="C13:C14"/>
    <mergeCell ref="D13:D14"/>
    <mergeCell ref="E13:E14"/>
    <mergeCell ref="F13:F14"/>
    <mergeCell ref="G13:G14"/>
    <mergeCell ref="C18:C19"/>
    <mergeCell ref="D18:D19"/>
    <mergeCell ref="E18:E19"/>
    <mergeCell ref="F18:F19"/>
    <mergeCell ref="G18:G19"/>
    <mergeCell ref="C23:C24"/>
    <mergeCell ref="D23:D24"/>
    <mergeCell ref="E23:E24"/>
    <mergeCell ref="F23:F24"/>
    <mergeCell ref="G23:G24"/>
    <mergeCell ref="C26:C27"/>
    <mergeCell ref="D26:D27"/>
    <mergeCell ref="E26:E27"/>
    <mergeCell ref="F26:F27"/>
    <mergeCell ref="G26:G27"/>
  </mergeCells>
  <hyperlinks>
    <hyperlink ref="B12" r:id="rId1"/>
  </hyperlinks>
  <pageMargins left="0.7" right="0.7" top="0.75" bottom="0.75" header="0.3" footer="0.3"/>
  <pageSetup paperSize="9" orientation="portrait" horizontalDpi="0"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50" zoomScaleNormal="50" workbookViewId="0">
      <pane ySplit="3" topLeftCell="A4" activePane="bottomLeft" state="frozen"/>
      <selection pane="bottomLeft" activeCell="E14" sqref="E14"/>
    </sheetView>
  </sheetViews>
  <sheetFormatPr defaultColWidth="9.140625" defaultRowHeight="18.75" x14ac:dyDescent="0.25"/>
  <cols>
    <col min="1" max="1" width="8.42578125" style="57" bestFit="1" customWidth="1"/>
    <col min="2" max="2" width="103.5703125" style="23" customWidth="1"/>
    <col min="3" max="6" width="25.7109375" style="56" customWidth="1"/>
    <col min="7" max="7" width="65.5703125" style="2" customWidth="1"/>
    <col min="8" max="12" width="9.140625" style="2"/>
    <col min="13" max="13" width="13.5703125" style="2" bestFit="1" customWidth="1"/>
    <col min="14" max="16384" width="9.140625" style="2"/>
  </cols>
  <sheetData>
    <row r="1" spans="1:7" s="46" customFormat="1" ht="32.25" customHeight="1" x14ac:dyDescent="0.25">
      <c r="A1" s="45">
        <v>2</v>
      </c>
      <c r="B1" s="10" t="s">
        <v>99</v>
      </c>
      <c r="C1" s="231" t="s">
        <v>29</v>
      </c>
      <c r="D1" s="231" t="s">
        <v>14</v>
      </c>
      <c r="E1" s="231"/>
      <c r="F1" s="231"/>
      <c r="G1" s="231" t="s">
        <v>12</v>
      </c>
    </row>
    <row r="2" spans="1:7" s="50" customFormat="1" ht="19.5" customHeight="1" x14ac:dyDescent="0.4">
      <c r="A2" s="47"/>
      <c r="B2" s="48"/>
      <c r="C2" s="49"/>
      <c r="D2" s="49"/>
      <c r="E2" s="49"/>
      <c r="F2" s="49"/>
      <c r="G2" s="49"/>
    </row>
    <row r="3" spans="1:7" ht="19.5" thickBot="1" x14ac:dyDescent="0.35">
      <c r="A3" s="63"/>
      <c r="B3" s="64" t="s">
        <v>13</v>
      </c>
      <c r="C3" s="65" t="s">
        <v>15</v>
      </c>
      <c r="D3" s="41" t="s">
        <v>19</v>
      </c>
      <c r="E3" s="65" t="s">
        <v>135</v>
      </c>
      <c r="F3" s="41" t="s">
        <v>38</v>
      </c>
      <c r="G3" s="40" t="s">
        <v>16</v>
      </c>
    </row>
    <row r="4" spans="1:7" s="8" customFormat="1" ht="19.5" thickTop="1" x14ac:dyDescent="0.3">
      <c r="A4" s="58"/>
      <c r="B4" s="59"/>
      <c r="C4" s="60"/>
      <c r="D4" s="44"/>
      <c r="E4" s="60"/>
      <c r="F4" s="44"/>
      <c r="G4" s="43"/>
    </row>
    <row r="5" spans="1:7" x14ac:dyDescent="0.25">
      <c r="A5" s="61"/>
      <c r="B5" s="25" t="s">
        <v>77</v>
      </c>
      <c r="C5" s="62"/>
      <c r="D5" s="71"/>
      <c r="E5" s="62"/>
      <c r="F5" s="71"/>
      <c r="G5" s="78"/>
    </row>
    <row r="6" spans="1:7" ht="57.75" customHeight="1" x14ac:dyDescent="0.25">
      <c r="A6" s="18"/>
      <c r="B6" s="18" t="s">
        <v>39</v>
      </c>
      <c r="C6" s="229"/>
      <c r="D6" s="228"/>
      <c r="E6" s="229"/>
      <c r="F6" s="228"/>
      <c r="G6" s="230"/>
    </row>
    <row r="7" spans="1:7" ht="16.5" customHeight="1" x14ac:dyDescent="0.25">
      <c r="A7" s="16"/>
      <c r="B7" s="19" t="s">
        <v>93</v>
      </c>
      <c r="C7" s="229"/>
      <c r="D7" s="228"/>
      <c r="E7" s="229"/>
      <c r="F7" s="228"/>
      <c r="G7" s="230"/>
    </row>
    <row r="8" spans="1:7" x14ac:dyDescent="0.25">
      <c r="A8" s="16"/>
      <c r="B8" s="19" t="s">
        <v>94</v>
      </c>
      <c r="C8" s="229"/>
      <c r="D8" s="228"/>
      <c r="E8" s="229"/>
      <c r="F8" s="228"/>
      <c r="G8" s="230"/>
    </row>
    <row r="9" spans="1:7" ht="58.5" customHeight="1" x14ac:dyDescent="0.25">
      <c r="A9" s="28"/>
      <c r="B9" s="29" t="s">
        <v>100</v>
      </c>
      <c r="C9" s="225"/>
      <c r="D9" s="223"/>
      <c r="E9" s="225"/>
      <c r="F9" s="223"/>
      <c r="G9" s="227"/>
    </row>
    <row r="10" spans="1:7" s="8" customFormat="1" x14ac:dyDescent="0.25">
      <c r="A10" s="3"/>
      <c r="B10" s="4"/>
      <c r="C10" s="5"/>
      <c r="D10" s="33"/>
      <c r="E10" s="5"/>
      <c r="F10" s="33"/>
      <c r="G10" s="36"/>
    </row>
    <row r="11" spans="1:7" ht="22.5" customHeight="1" x14ac:dyDescent="0.25">
      <c r="A11" s="16" t="s">
        <v>107</v>
      </c>
      <c r="B11" s="17" t="s">
        <v>108</v>
      </c>
      <c r="C11" s="51"/>
      <c r="D11" s="72"/>
      <c r="E11" s="51"/>
      <c r="F11" s="72"/>
      <c r="G11" s="72"/>
    </row>
    <row r="12" spans="1:7" ht="18.75" customHeight="1" x14ac:dyDescent="0.25">
      <c r="A12" s="24" t="s">
        <v>110</v>
      </c>
      <c r="B12" s="25" t="s">
        <v>40</v>
      </c>
      <c r="C12" s="224" t="s">
        <v>159</v>
      </c>
      <c r="D12" s="222">
        <v>180</v>
      </c>
      <c r="E12" s="224">
        <v>15</v>
      </c>
      <c r="F12" s="222" t="s">
        <v>62</v>
      </c>
      <c r="G12" s="222" t="s">
        <v>162</v>
      </c>
    </row>
    <row r="13" spans="1:7" ht="37.5" customHeight="1" x14ac:dyDescent="0.25">
      <c r="A13" s="28"/>
      <c r="B13" s="66" t="s">
        <v>41</v>
      </c>
      <c r="C13" s="225"/>
      <c r="D13" s="223"/>
      <c r="E13" s="225"/>
      <c r="F13" s="223"/>
      <c r="G13" s="223"/>
    </row>
    <row r="14" spans="1:7" x14ac:dyDescent="0.25">
      <c r="A14" s="67" t="s">
        <v>117</v>
      </c>
      <c r="B14" s="68" t="s">
        <v>42</v>
      </c>
      <c r="C14" s="69" t="s">
        <v>136</v>
      </c>
      <c r="D14" s="73" t="s">
        <v>63</v>
      </c>
      <c r="E14" s="69">
        <v>35</v>
      </c>
      <c r="F14" s="73" t="s">
        <v>62</v>
      </c>
      <c r="G14" s="73"/>
    </row>
    <row r="15" spans="1:7" ht="18.75" customHeight="1" x14ac:dyDescent="0.25">
      <c r="A15" s="24" t="s">
        <v>118</v>
      </c>
      <c r="B15" s="245" t="s">
        <v>154</v>
      </c>
      <c r="C15" s="224" t="s">
        <v>138</v>
      </c>
      <c r="D15" s="222">
        <v>200</v>
      </c>
      <c r="E15" s="224" t="s">
        <v>64</v>
      </c>
      <c r="F15" s="222" t="s">
        <v>62</v>
      </c>
      <c r="G15" s="222" t="s">
        <v>163</v>
      </c>
    </row>
    <row r="16" spans="1:7" ht="18" customHeight="1" x14ac:dyDescent="0.25">
      <c r="A16" s="28"/>
      <c r="B16" s="246"/>
      <c r="C16" s="225"/>
      <c r="D16" s="223"/>
      <c r="E16" s="225"/>
      <c r="F16" s="223"/>
      <c r="G16" s="223"/>
    </row>
    <row r="17" spans="1:13" x14ac:dyDescent="0.25">
      <c r="A17" s="70" t="s">
        <v>119</v>
      </c>
      <c r="B17" s="68" t="s">
        <v>43</v>
      </c>
      <c r="C17" s="69" t="s">
        <v>134</v>
      </c>
      <c r="D17" s="73"/>
      <c r="E17" s="69"/>
      <c r="F17" s="73"/>
      <c r="G17" s="73" t="s">
        <v>65</v>
      </c>
    </row>
    <row r="18" spans="1:13" x14ac:dyDescent="0.25">
      <c r="A18" s="67" t="s">
        <v>120</v>
      </c>
      <c r="B18" s="68" t="s">
        <v>44</v>
      </c>
      <c r="C18" s="69" t="s">
        <v>134</v>
      </c>
      <c r="D18" s="73"/>
      <c r="E18" s="69"/>
      <c r="F18" s="73"/>
      <c r="G18" s="73" t="s">
        <v>65</v>
      </c>
    </row>
    <row r="19" spans="1:13" ht="21" x14ac:dyDescent="0.25">
      <c r="A19" s="67" t="s">
        <v>121</v>
      </c>
      <c r="B19" s="68" t="s">
        <v>45</v>
      </c>
      <c r="C19" s="69" t="s">
        <v>138</v>
      </c>
      <c r="D19" s="73">
        <v>125</v>
      </c>
      <c r="E19" s="69" t="s">
        <v>64</v>
      </c>
      <c r="F19" s="73">
        <v>3.6</v>
      </c>
      <c r="G19" s="73" t="s">
        <v>164</v>
      </c>
    </row>
    <row r="20" spans="1:13" x14ac:dyDescent="0.25">
      <c r="A20" s="24" t="s">
        <v>122</v>
      </c>
      <c r="B20" s="25" t="s">
        <v>46</v>
      </c>
      <c r="C20" s="62"/>
      <c r="D20" s="71"/>
      <c r="E20" s="62"/>
      <c r="F20" s="71"/>
      <c r="G20" s="71"/>
    </row>
    <row r="21" spans="1:13" ht="81" customHeight="1" x14ac:dyDescent="0.25">
      <c r="A21" s="16"/>
      <c r="B21" s="18" t="s">
        <v>132</v>
      </c>
      <c r="C21" s="21"/>
      <c r="D21" s="31"/>
      <c r="E21" s="21"/>
      <c r="F21" s="31"/>
      <c r="G21" s="31" t="s">
        <v>68</v>
      </c>
    </row>
    <row r="22" spans="1:13" x14ac:dyDescent="0.25">
      <c r="A22" s="16"/>
      <c r="B22" s="19" t="s">
        <v>95</v>
      </c>
      <c r="C22" s="21"/>
      <c r="D22" s="31"/>
      <c r="E22" s="21"/>
      <c r="F22" s="31"/>
      <c r="G22" s="31"/>
    </row>
    <row r="23" spans="1:13" x14ac:dyDescent="0.25">
      <c r="A23" s="16"/>
      <c r="B23" s="19" t="s">
        <v>96</v>
      </c>
      <c r="C23" s="21"/>
      <c r="D23" s="31"/>
      <c r="E23" s="21"/>
      <c r="F23" s="31"/>
      <c r="G23" s="31"/>
    </row>
    <row r="24" spans="1:13" x14ac:dyDescent="0.25">
      <c r="A24" s="16"/>
      <c r="B24" s="19" t="s">
        <v>97</v>
      </c>
      <c r="C24" s="21"/>
      <c r="D24" s="31"/>
      <c r="E24" s="21"/>
      <c r="F24" s="31"/>
      <c r="G24" s="31"/>
    </row>
    <row r="25" spans="1:13" x14ac:dyDescent="0.25">
      <c r="A25" s="16"/>
      <c r="B25" s="18" t="s">
        <v>47</v>
      </c>
      <c r="C25" s="21" t="s">
        <v>66</v>
      </c>
      <c r="D25" s="31" t="s">
        <v>67</v>
      </c>
      <c r="E25" s="21">
        <v>20</v>
      </c>
      <c r="F25" s="77">
        <v>0.01</v>
      </c>
      <c r="G25" s="77"/>
    </row>
    <row r="26" spans="1:13" x14ac:dyDescent="0.25">
      <c r="A26" s="16"/>
      <c r="B26" s="18" t="s">
        <v>48</v>
      </c>
      <c r="C26" s="21" t="s">
        <v>66</v>
      </c>
      <c r="D26" s="74">
        <v>20000</v>
      </c>
      <c r="E26" s="21">
        <v>20</v>
      </c>
      <c r="F26" s="77">
        <v>0.01</v>
      </c>
      <c r="G26" s="77"/>
    </row>
    <row r="27" spans="1:13" x14ac:dyDescent="0.25">
      <c r="A27" s="28"/>
      <c r="B27" s="29"/>
      <c r="C27" s="30"/>
      <c r="D27" s="32"/>
      <c r="E27" s="30"/>
      <c r="F27" s="32"/>
      <c r="G27" s="32"/>
    </row>
    <row r="28" spans="1:13" x14ac:dyDescent="0.25">
      <c r="A28" s="24" t="s">
        <v>123</v>
      </c>
      <c r="B28" s="25" t="s">
        <v>49</v>
      </c>
      <c r="C28" s="62"/>
      <c r="D28" s="71"/>
      <c r="E28" s="62"/>
      <c r="F28" s="71"/>
      <c r="G28" s="71"/>
    </row>
    <row r="29" spans="1:13" ht="21" customHeight="1" x14ac:dyDescent="0.25">
      <c r="A29" s="16"/>
      <c r="B29" s="18" t="s">
        <v>50</v>
      </c>
      <c r="C29" s="21" t="s">
        <v>136</v>
      </c>
      <c r="D29" s="31">
        <v>10</v>
      </c>
      <c r="E29" s="21">
        <v>15</v>
      </c>
      <c r="F29" s="77">
        <v>0.1</v>
      </c>
      <c r="G29" s="77" t="s">
        <v>69</v>
      </c>
    </row>
    <row r="30" spans="1:13" x14ac:dyDescent="0.25">
      <c r="A30" s="28"/>
      <c r="B30" s="27" t="s">
        <v>51</v>
      </c>
      <c r="C30" s="30"/>
      <c r="D30" s="32"/>
      <c r="E30" s="30"/>
      <c r="F30" s="32"/>
      <c r="G30" s="32"/>
    </row>
    <row r="31" spans="1:13" x14ac:dyDescent="0.25">
      <c r="A31" s="24" t="s">
        <v>124</v>
      </c>
      <c r="B31" s="25" t="s">
        <v>52</v>
      </c>
      <c r="C31" s="224" t="s">
        <v>139</v>
      </c>
      <c r="D31" s="241">
        <v>4000</v>
      </c>
      <c r="E31" s="224">
        <v>20</v>
      </c>
      <c r="F31" s="232">
        <v>0.04</v>
      </c>
      <c r="G31" s="232" t="s">
        <v>69</v>
      </c>
      <c r="M31" s="220">
        <f>(500*3500)</f>
        <v>1750000</v>
      </c>
    </row>
    <row r="32" spans="1:13" ht="37.5" x14ac:dyDescent="0.25">
      <c r="A32" s="16"/>
      <c r="B32" s="18" t="s">
        <v>53</v>
      </c>
      <c r="C32" s="229"/>
      <c r="D32" s="244"/>
      <c r="E32" s="229"/>
      <c r="F32" s="243"/>
      <c r="G32" s="243"/>
    </row>
    <row r="33" spans="1:7" x14ac:dyDescent="0.25">
      <c r="A33" s="28"/>
      <c r="B33" s="29"/>
      <c r="C33" s="225"/>
      <c r="D33" s="242"/>
      <c r="E33" s="225"/>
      <c r="F33" s="233"/>
      <c r="G33" s="233"/>
    </row>
    <row r="34" spans="1:7" x14ac:dyDescent="0.25">
      <c r="A34" s="24" t="s">
        <v>125</v>
      </c>
      <c r="B34" s="25" t="s">
        <v>54</v>
      </c>
      <c r="C34" s="224"/>
      <c r="D34" s="241">
        <v>100000</v>
      </c>
      <c r="E34" s="224">
        <v>15</v>
      </c>
      <c r="F34" s="232">
        <v>0.03</v>
      </c>
      <c r="G34" s="232" t="s">
        <v>69</v>
      </c>
    </row>
    <row r="35" spans="1:7" ht="37.5" x14ac:dyDescent="0.25">
      <c r="A35" s="28"/>
      <c r="B35" s="29" t="s">
        <v>55</v>
      </c>
      <c r="C35" s="225"/>
      <c r="D35" s="242"/>
      <c r="E35" s="225"/>
      <c r="F35" s="233"/>
      <c r="G35" s="233"/>
    </row>
    <row r="36" spans="1:7" ht="18.75" customHeight="1" x14ac:dyDescent="0.25">
      <c r="A36" s="24" t="s">
        <v>126</v>
      </c>
      <c r="B36" s="25" t="s">
        <v>116</v>
      </c>
      <c r="C36" s="224" t="s">
        <v>137</v>
      </c>
      <c r="D36" s="239" t="s">
        <v>70</v>
      </c>
      <c r="E36" s="224"/>
      <c r="F36" s="222"/>
      <c r="G36" s="222" t="s">
        <v>155</v>
      </c>
    </row>
    <row r="37" spans="1:7" ht="37.5" x14ac:dyDescent="0.25">
      <c r="A37" s="16"/>
      <c r="B37" s="18" t="s">
        <v>56</v>
      </c>
      <c r="C37" s="229"/>
      <c r="D37" s="240"/>
      <c r="E37" s="229"/>
      <c r="F37" s="228"/>
      <c r="G37" s="228"/>
    </row>
    <row r="38" spans="1:7" x14ac:dyDescent="0.25">
      <c r="A38" s="16"/>
      <c r="B38" s="52" t="s">
        <v>174</v>
      </c>
      <c r="C38" s="229"/>
      <c r="D38" s="240"/>
      <c r="E38" s="229"/>
      <c r="F38" s="228"/>
      <c r="G38" s="228"/>
    </row>
    <row r="39" spans="1:7" x14ac:dyDescent="0.25">
      <c r="A39" s="16"/>
      <c r="B39" s="52" t="s">
        <v>175</v>
      </c>
      <c r="C39" s="229"/>
      <c r="D39" s="240"/>
      <c r="E39" s="229"/>
      <c r="F39" s="228"/>
      <c r="G39" s="228"/>
    </row>
    <row r="40" spans="1:7" x14ac:dyDescent="0.25">
      <c r="A40" s="16"/>
      <c r="B40" s="52" t="s">
        <v>176</v>
      </c>
      <c r="C40" s="229"/>
      <c r="D40" s="240"/>
      <c r="E40" s="229"/>
      <c r="F40" s="228"/>
      <c r="G40" s="228"/>
    </row>
    <row r="41" spans="1:7" x14ac:dyDescent="0.25">
      <c r="A41" s="16"/>
      <c r="B41" s="20" t="s">
        <v>57</v>
      </c>
      <c r="C41" s="229"/>
      <c r="D41" s="240"/>
      <c r="E41" s="229"/>
      <c r="F41" s="228"/>
      <c r="G41" s="228"/>
    </row>
    <row r="42" spans="1:7" ht="18.75" customHeight="1" x14ac:dyDescent="0.25">
      <c r="A42" s="16"/>
      <c r="B42" s="52" t="s">
        <v>177</v>
      </c>
      <c r="C42" s="80" t="s">
        <v>1</v>
      </c>
      <c r="D42" s="31"/>
      <c r="E42" s="21"/>
      <c r="F42" s="228"/>
      <c r="G42" s="228" t="s">
        <v>155</v>
      </c>
    </row>
    <row r="43" spans="1:7" x14ac:dyDescent="0.25">
      <c r="A43" s="16"/>
      <c r="B43" s="82" t="s">
        <v>178</v>
      </c>
      <c r="C43" s="80" t="s">
        <v>136</v>
      </c>
      <c r="D43" s="31" t="s">
        <v>71</v>
      </c>
      <c r="E43" s="21">
        <v>50</v>
      </c>
      <c r="F43" s="228"/>
      <c r="G43" s="228"/>
    </row>
    <row r="44" spans="1:7" x14ac:dyDescent="0.25">
      <c r="A44" s="16"/>
      <c r="B44" s="52" t="s">
        <v>179</v>
      </c>
      <c r="C44" s="80" t="s">
        <v>136</v>
      </c>
      <c r="D44" s="31" t="s">
        <v>72</v>
      </c>
      <c r="E44" s="21">
        <v>50</v>
      </c>
      <c r="F44" s="228"/>
      <c r="G44" s="228"/>
    </row>
    <row r="45" spans="1:7" ht="18.75" customHeight="1" x14ac:dyDescent="0.25">
      <c r="A45" s="16"/>
      <c r="B45" s="18" t="s">
        <v>180</v>
      </c>
      <c r="C45" s="21"/>
      <c r="D45" s="31"/>
      <c r="E45" s="21"/>
      <c r="F45" s="228"/>
      <c r="G45" s="228" t="s">
        <v>155</v>
      </c>
    </row>
    <row r="46" spans="1:7" x14ac:dyDescent="0.25">
      <c r="A46" s="16"/>
      <c r="B46" s="18" t="s">
        <v>181</v>
      </c>
      <c r="C46" s="53" t="s">
        <v>136</v>
      </c>
      <c r="D46" s="31">
        <v>3500</v>
      </c>
      <c r="E46" s="21">
        <v>100</v>
      </c>
      <c r="F46" s="228"/>
      <c r="G46" s="228"/>
    </row>
    <row r="47" spans="1:7" ht="18.75" customHeight="1" x14ac:dyDescent="0.25">
      <c r="A47" s="16"/>
      <c r="B47" s="18" t="s">
        <v>182</v>
      </c>
      <c r="C47" s="21"/>
      <c r="D47" s="31"/>
      <c r="E47" s="21"/>
      <c r="F47" s="228"/>
      <c r="G47" s="228" t="s">
        <v>155</v>
      </c>
    </row>
    <row r="48" spans="1:7" x14ac:dyDescent="0.25">
      <c r="A48" s="28"/>
      <c r="B48" s="81" t="s">
        <v>183</v>
      </c>
      <c r="C48" s="30" t="s">
        <v>136</v>
      </c>
      <c r="D48" s="32" t="s">
        <v>73</v>
      </c>
      <c r="E48" s="30">
        <v>100</v>
      </c>
      <c r="F48" s="223"/>
      <c r="G48" s="223"/>
    </row>
    <row r="49" spans="1:7" ht="18.75" customHeight="1" x14ac:dyDescent="0.25">
      <c r="A49" s="24" t="s">
        <v>127</v>
      </c>
      <c r="B49" s="25" t="s">
        <v>145</v>
      </c>
      <c r="C49" s="62"/>
      <c r="D49" s="71"/>
      <c r="E49" s="62"/>
      <c r="F49" s="236" t="s">
        <v>62</v>
      </c>
      <c r="G49" s="222" t="s">
        <v>155</v>
      </c>
    </row>
    <row r="50" spans="1:7" ht="37.5" x14ac:dyDescent="0.25">
      <c r="A50" s="16"/>
      <c r="B50" s="18" t="s">
        <v>98</v>
      </c>
      <c r="C50" s="21" t="s">
        <v>136</v>
      </c>
      <c r="D50" s="31">
        <v>800</v>
      </c>
      <c r="E50" s="21">
        <v>25</v>
      </c>
      <c r="F50" s="237"/>
      <c r="G50" s="228"/>
    </row>
    <row r="51" spans="1:7" x14ac:dyDescent="0.25">
      <c r="A51" s="28"/>
      <c r="B51" s="27" t="s">
        <v>57</v>
      </c>
      <c r="C51" s="30"/>
      <c r="D51" s="32"/>
      <c r="E51" s="30"/>
      <c r="F51" s="238"/>
      <c r="G51" s="223"/>
    </row>
    <row r="52" spans="1:7" x14ac:dyDescent="0.25">
      <c r="A52" s="24" t="s">
        <v>128</v>
      </c>
      <c r="B52" s="25" t="s">
        <v>58</v>
      </c>
      <c r="C52" s="224"/>
      <c r="D52" s="222"/>
      <c r="E52" s="224"/>
      <c r="F52" s="222"/>
      <c r="G52" s="222" t="s">
        <v>157</v>
      </c>
    </row>
    <row r="53" spans="1:7" ht="131.25" x14ac:dyDescent="0.25">
      <c r="A53" s="16"/>
      <c r="B53" s="18" t="s">
        <v>158</v>
      </c>
      <c r="C53" s="229"/>
      <c r="D53" s="228"/>
      <c r="E53" s="229"/>
      <c r="F53" s="228"/>
      <c r="G53" s="228" t="s">
        <v>74</v>
      </c>
    </row>
    <row r="54" spans="1:7" x14ac:dyDescent="0.25">
      <c r="A54" s="28"/>
      <c r="B54" s="27" t="s">
        <v>59</v>
      </c>
      <c r="C54" s="225"/>
      <c r="D54" s="223"/>
      <c r="E54" s="225"/>
      <c r="F54" s="223"/>
      <c r="G54" s="223"/>
    </row>
    <row r="55" spans="1:7" x14ac:dyDescent="0.25">
      <c r="A55" s="24" t="s">
        <v>129</v>
      </c>
      <c r="B55" s="25" t="s">
        <v>60</v>
      </c>
      <c r="C55" s="224" t="s">
        <v>140</v>
      </c>
      <c r="D55" s="222" t="s">
        <v>75</v>
      </c>
      <c r="E55" s="224">
        <v>100</v>
      </c>
      <c r="F55" s="222">
        <v>0</v>
      </c>
      <c r="G55" s="222" t="s">
        <v>76</v>
      </c>
    </row>
    <row r="56" spans="1:7" ht="56.25" x14ac:dyDescent="0.25">
      <c r="A56" s="16"/>
      <c r="B56" s="18" t="s">
        <v>173</v>
      </c>
      <c r="C56" s="229"/>
      <c r="D56" s="228"/>
      <c r="E56" s="229"/>
      <c r="F56" s="228"/>
      <c r="G56" s="228"/>
    </row>
    <row r="57" spans="1:7" ht="56.25" x14ac:dyDescent="0.25">
      <c r="A57" s="28"/>
      <c r="B57" s="27" t="s">
        <v>61</v>
      </c>
      <c r="C57" s="30" t="s">
        <v>136</v>
      </c>
      <c r="D57" s="32">
        <v>40</v>
      </c>
      <c r="E57" s="30"/>
      <c r="F57" s="32"/>
      <c r="G57" s="32" t="s">
        <v>69</v>
      </c>
    </row>
    <row r="58" spans="1:7" s="8" customFormat="1" x14ac:dyDescent="0.3">
      <c r="A58" s="3"/>
      <c r="B58" s="7"/>
      <c r="C58" s="54"/>
      <c r="D58" s="75"/>
      <c r="E58" s="54"/>
      <c r="F58" s="75"/>
      <c r="G58" s="79"/>
    </row>
    <row r="59" spans="1:7" x14ac:dyDescent="0.3">
      <c r="A59" s="16" t="s">
        <v>109</v>
      </c>
      <c r="B59" s="17" t="s">
        <v>131</v>
      </c>
      <c r="C59" s="55"/>
      <c r="D59" s="76"/>
      <c r="E59" s="55"/>
      <c r="F59" s="76"/>
      <c r="G59" s="1"/>
    </row>
    <row r="60" spans="1:7" x14ac:dyDescent="0.25">
      <c r="A60" s="24" t="s">
        <v>130</v>
      </c>
      <c r="B60" s="25" t="s">
        <v>78</v>
      </c>
      <c r="C60" s="224" t="s">
        <v>141</v>
      </c>
      <c r="D60" s="222" t="s">
        <v>80</v>
      </c>
      <c r="E60" s="224">
        <v>25</v>
      </c>
      <c r="F60" s="222">
        <v>0</v>
      </c>
      <c r="G60" s="226"/>
    </row>
    <row r="61" spans="1:7" ht="37.5" x14ac:dyDescent="0.25">
      <c r="A61" s="28"/>
      <c r="B61" s="29" t="s">
        <v>79</v>
      </c>
      <c r="C61" s="225"/>
      <c r="D61" s="223"/>
      <c r="E61" s="225"/>
      <c r="F61" s="223"/>
      <c r="G61" s="227"/>
    </row>
    <row r="62" spans="1:7" x14ac:dyDescent="0.25">
      <c r="A62" s="24" t="s">
        <v>111</v>
      </c>
      <c r="B62" s="25" t="s">
        <v>81</v>
      </c>
      <c r="C62" s="224" t="s">
        <v>142</v>
      </c>
      <c r="D62" s="222"/>
      <c r="E62" s="224"/>
      <c r="F62" s="222"/>
      <c r="G62" s="234" t="s">
        <v>83</v>
      </c>
    </row>
    <row r="63" spans="1:7" ht="56.25" x14ac:dyDescent="0.25">
      <c r="A63" s="28"/>
      <c r="B63" s="29" t="s">
        <v>82</v>
      </c>
      <c r="C63" s="225"/>
      <c r="D63" s="223"/>
      <c r="E63" s="225"/>
      <c r="F63" s="223"/>
      <c r="G63" s="235"/>
    </row>
    <row r="64" spans="1:7" x14ac:dyDescent="0.25">
      <c r="A64" s="24" t="s">
        <v>112</v>
      </c>
      <c r="B64" s="25" t="s">
        <v>84</v>
      </c>
      <c r="C64" s="224" t="s">
        <v>143</v>
      </c>
      <c r="D64" s="222">
        <v>300</v>
      </c>
      <c r="E64" s="224">
        <v>10</v>
      </c>
      <c r="F64" s="232">
        <v>0.05</v>
      </c>
      <c r="G64" s="226" t="s">
        <v>156</v>
      </c>
    </row>
    <row r="65" spans="1:7" ht="37.5" x14ac:dyDescent="0.25">
      <c r="A65" s="28"/>
      <c r="B65" s="29" t="s">
        <v>85</v>
      </c>
      <c r="C65" s="225"/>
      <c r="D65" s="223"/>
      <c r="E65" s="225"/>
      <c r="F65" s="233"/>
      <c r="G65" s="227"/>
    </row>
    <row r="66" spans="1:7" x14ac:dyDescent="0.25">
      <c r="A66" s="24" t="s">
        <v>113</v>
      </c>
      <c r="B66" s="25" t="s">
        <v>86</v>
      </c>
      <c r="C66" s="224" t="s">
        <v>136</v>
      </c>
      <c r="D66" s="222">
        <v>20</v>
      </c>
      <c r="E66" s="224">
        <v>15</v>
      </c>
      <c r="F66" s="232">
        <v>0.05</v>
      </c>
      <c r="G66" s="226" t="s">
        <v>69</v>
      </c>
    </row>
    <row r="67" spans="1:7" x14ac:dyDescent="0.25">
      <c r="A67" s="28"/>
      <c r="B67" s="29" t="s">
        <v>87</v>
      </c>
      <c r="C67" s="225"/>
      <c r="D67" s="223"/>
      <c r="E67" s="225"/>
      <c r="F67" s="233"/>
      <c r="G67" s="227"/>
    </row>
    <row r="68" spans="1:7" x14ac:dyDescent="0.25">
      <c r="A68" s="24" t="s">
        <v>114</v>
      </c>
      <c r="B68" s="25" t="s">
        <v>88</v>
      </c>
      <c r="C68" s="224" t="s">
        <v>144</v>
      </c>
      <c r="D68" s="222">
        <v>20</v>
      </c>
      <c r="E68" s="224">
        <v>15</v>
      </c>
      <c r="F68" s="222">
        <v>0</v>
      </c>
      <c r="G68" s="226" t="s">
        <v>90</v>
      </c>
    </row>
    <row r="69" spans="1:7" ht="37.5" x14ac:dyDescent="0.25">
      <c r="A69" s="28"/>
      <c r="B69" s="29" t="s">
        <v>89</v>
      </c>
      <c r="C69" s="225"/>
      <c r="D69" s="223"/>
      <c r="E69" s="225"/>
      <c r="F69" s="223"/>
      <c r="G69" s="227"/>
    </row>
    <row r="70" spans="1:7" x14ac:dyDescent="0.25">
      <c r="A70" s="24" t="s">
        <v>115</v>
      </c>
      <c r="B70" s="25" t="s">
        <v>91</v>
      </c>
      <c r="C70" s="224"/>
      <c r="D70" s="222"/>
      <c r="E70" s="224"/>
      <c r="F70" s="222"/>
      <c r="G70" s="226" t="s">
        <v>17</v>
      </c>
    </row>
    <row r="71" spans="1:7" ht="37.5" x14ac:dyDescent="0.25">
      <c r="A71" s="28"/>
      <c r="B71" s="29" t="s">
        <v>92</v>
      </c>
      <c r="C71" s="225"/>
      <c r="D71" s="223"/>
      <c r="E71" s="225"/>
      <c r="F71" s="223"/>
      <c r="G71" s="227"/>
    </row>
    <row r="72" spans="1:7" x14ac:dyDescent="0.25">
      <c r="A72" s="3"/>
    </row>
    <row r="73" spans="1:7" x14ac:dyDescent="0.25">
      <c r="A73" s="3"/>
    </row>
    <row r="74" spans="1:7" x14ac:dyDescent="0.25">
      <c r="A74" s="3"/>
    </row>
    <row r="75" spans="1:7" x14ac:dyDescent="0.25">
      <c r="A75" s="3"/>
    </row>
    <row r="76" spans="1:7" x14ac:dyDescent="0.25">
      <c r="A76" s="3"/>
    </row>
    <row r="77" spans="1:7" x14ac:dyDescent="0.25">
      <c r="A77" s="3"/>
    </row>
    <row r="78" spans="1:7" x14ac:dyDescent="0.25">
      <c r="A78" s="3"/>
    </row>
    <row r="79" spans="1:7" x14ac:dyDescent="0.25">
      <c r="A79" s="3"/>
    </row>
    <row r="80" spans="1:7"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row r="92" spans="1:1" x14ac:dyDescent="0.25">
      <c r="A92" s="3"/>
    </row>
    <row r="93" spans="1:1" x14ac:dyDescent="0.25">
      <c r="A93" s="3"/>
    </row>
    <row r="94" spans="1:1" x14ac:dyDescent="0.25">
      <c r="A94" s="3"/>
    </row>
    <row r="95" spans="1:1" x14ac:dyDescent="0.25">
      <c r="A95" s="3"/>
    </row>
    <row r="96" spans="1:1" x14ac:dyDescent="0.25">
      <c r="A96" s="3"/>
    </row>
    <row r="97" spans="1:1" x14ac:dyDescent="0.25">
      <c r="A97" s="3"/>
    </row>
    <row r="98" spans="1:1" x14ac:dyDescent="0.25">
      <c r="A98" s="3"/>
    </row>
    <row r="99" spans="1:1" x14ac:dyDescent="0.25">
      <c r="A99" s="3"/>
    </row>
    <row r="100" spans="1:1" x14ac:dyDescent="0.25">
      <c r="A100" s="3"/>
    </row>
    <row r="101" spans="1:1" x14ac:dyDescent="0.25">
      <c r="A101" s="3"/>
    </row>
    <row r="102" spans="1:1" x14ac:dyDescent="0.25">
      <c r="A102" s="3"/>
    </row>
    <row r="103" spans="1:1" x14ac:dyDescent="0.25">
      <c r="A103" s="3"/>
    </row>
    <row r="104" spans="1:1" x14ac:dyDescent="0.25">
      <c r="A104" s="3"/>
    </row>
    <row r="105" spans="1:1" x14ac:dyDescent="0.25">
      <c r="A105" s="3"/>
    </row>
    <row r="106" spans="1:1" x14ac:dyDescent="0.25">
      <c r="A106" s="3"/>
    </row>
    <row r="107" spans="1:1" x14ac:dyDescent="0.25">
      <c r="A107" s="3"/>
    </row>
    <row r="108" spans="1:1" x14ac:dyDescent="0.25">
      <c r="A108" s="3"/>
    </row>
    <row r="109" spans="1:1" x14ac:dyDescent="0.25">
      <c r="A109" s="3"/>
    </row>
    <row r="110" spans="1:1" x14ac:dyDescent="0.25">
      <c r="A110" s="3"/>
    </row>
    <row r="111" spans="1:1" x14ac:dyDescent="0.25">
      <c r="A111" s="3"/>
    </row>
    <row r="112" spans="1:1" x14ac:dyDescent="0.25">
      <c r="A112" s="3"/>
    </row>
  </sheetData>
  <mergeCells count="80">
    <mergeCell ref="C1:G1"/>
    <mergeCell ref="B15:B16"/>
    <mergeCell ref="C15:C16"/>
    <mergeCell ref="D15:D16"/>
    <mergeCell ref="E15:E16"/>
    <mergeCell ref="F15:F16"/>
    <mergeCell ref="C6:C9"/>
    <mergeCell ref="D6:D9"/>
    <mergeCell ref="E6:E9"/>
    <mergeCell ref="F6:F9"/>
    <mergeCell ref="G6:G9"/>
    <mergeCell ref="G15:G16"/>
    <mergeCell ref="C12:C13"/>
    <mergeCell ref="D12:D13"/>
    <mergeCell ref="E12:E13"/>
    <mergeCell ref="F12:F13"/>
    <mergeCell ref="C34:C35"/>
    <mergeCell ref="D34:D35"/>
    <mergeCell ref="E34:E35"/>
    <mergeCell ref="F34:F35"/>
    <mergeCell ref="G31:G33"/>
    <mergeCell ref="G34:G35"/>
    <mergeCell ref="C31:C33"/>
    <mergeCell ref="D31:D33"/>
    <mergeCell ref="E31:E33"/>
    <mergeCell ref="F31:F33"/>
    <mergeCell ref="F45:F46"/>
    <mergeCell ref="F47:F48"/>
    <mergeCell ref="F49:F51"/>
    <mergeCell ref="C36:C41"/>
    <mergeCell ref="D36:D41"/>
    <mergeCell ref="E36:E41"/>
    <mergeCell ref="F36:F41"/>
    <mergeCell ref="F42:F44"/>
    <mergeCell ref="C55:C56"/>
    <mergeCell ref="D55:D56"/>
    <mergeCell ref="E55:E56"/>
    <mergeCell ref="F55:F56"/>
    <mergeCell ref="C52:C54"/>
    <mergeCell ref="D52:D54"/>
    <mergeCell ref="E52:E54"/>
    <mergeCell ref="F52:F54"/>
    <mergeCell ref="C62:C63"/>
    <mergeCell ref="D62:D63"/>
    <mergeCell ref="E62:E63"/>
    <mergeCell ref="F62:F63"/>
    <mergeCell ref="G62:G63"/>
    <mergeCell ref="C60:C61"/>
    <mergeCell ref="D60:D61"/>
    <mergeCell ref="E60:E61"/>
    <mergeCell ref="F60:F61"/>
    <mergeCell ref="G60:G61"/>
    <mergeCell ref="C70:C71"/>
    <mergeCell ref="D70:D71"/>
    <mergeCell ref="E70:E71"/>
    <mergeCell ref="F70:F71"/>
    <mergeCell ref="G70:G71"/>
    <mergeCell ref="G12:G13"/>
    <mergeCell ref="C68:C69"/>
    <mergeCell ref="D68:D69"/>
    <mergeCell ref="E68:E69"/>
    <mergeCell ref="F68:F69"/>
    <mergeCell ref="G68:G69"/>
    <mergeCell ref="C64:C65"/>
    <mergeCell ref="D64:D65"/>
    <mergeCell ref="E64:E65"/>
    <mergeCell ref="F64:F65"/>
    <mergeCell ref="G64:G65"/>
    <mergeCell ref="C66:C67"/>
    <mergeCell ref="D66:D67"/>
    <mergeCell ref="E66:E67"/>
    <mergeCell ref="F66:F67"/>
    <mergeCell ref="G66:G67"/>
    <mergeCell ref="G47:G48"/>
    <mergeCell ref="G49:G51"/>
    <mergeCell ref="G52:G54"/>
    <mergeCell ref="G55:G56"/>
    <mergeCell ref="G36:G41"/>
    <mergeCell ref="G42:G44"/>
    <mergeCell ref="G45:G46"/>
  </mergeCells>
  <hyperlinks>
    <hyperlink ref="B13" r:id="rId1"/>
    <hyperlink ref="B30" r:id="rId2"/>
    <hyperlink ref="B41" r:id="rId3"/>
    <hyperlink ref="B51" r:id="rId4"/>
    <hyperlink ref="B54" r:id="rId5"/>
    <hyperlink ref="B57" r:id="rId6" display="http://www.groenblauwenetwerken.com/measures/construction-of-underground-structures-to-prevent-drainage-via-cunettes/"/>
    <hyperlink ref="G62" r:id="rId7"/>
  </hyperlinks>
  <pageMargins left="0.7" right="0.7" top="0.75" bottom="0.75" header="0.3" footer="0.3"/>
  <pageSetup paperSize="9" orientation="portrait" horizontalDpi="0" verticalDpi="0"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Toelichting</vt:lpstr>
      <vt:lpstr>Invoer Maatregelenpakketten</vt:lpstr>
      <vt:lpstr>Uitkomst maatregelenpakketten</vt:lpstr>
      <vt:lpstr>Ervaringsgegevens Bouwkundig</vt:lpstr>
      <vt:lpstr>Ervaringsgegevens Water</vt:lpstr>
      <vt:lpstr>'Ervaringsgegevens Bouwkundig'!_GoBack</vt:lpstr>
    </vt:vector>
  </TitlesOfParts>
  <Company>Rijkswaterstaat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Uitwerking rekenmodule praktijkvoorbeeld Verkenner Aanpak Funderingsproblematiek (VAF)</dc:title>
  <dc:subject>Verkenner Aanpak Funderingsproblematiek (VAF)</dc:subject>
  <dc:creator>Robert</dc:creator>
  <dc:description>Dit excelbestand stelt u in de gelegenheid de Netto Contante Waarde van kosten en effecten van maatregelenpakketten door te rekenen en onderling te vergelijken. </dc:description>
  <cp:lastModifiedBy>Maas, Thom (WVL)</cp:lastModifiedBy>
  <dcterms:created xsi:type="dcterms:W3CDTF">2014-12-11T10:20:11Z</dcterms:created>
  <dcterms:modified xsi:type="dcterms:W3CDTF">2015-06-01T09:24:11Z</dcterms:modified>
  <cp:category>Stappenplan</cp:category>
  <cp:contentStatus>Definitief 201505</cp:contentStatus>
</cp:coreProperties>
</file>